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5390" windowHeight="8415" activeTab="0"/>
  </bookViews>
  <sheets>
    <sheet name="Sheet1" sheetId="1" r:id="rId1"/>
    <sheet name="Sheet2" sheetId="2" r:id="rId2"/>
    <sheet name="Sheet3" sheetId="3" r:id="rId3"/>
  </sheets>
  <definedNames>
    <definedName name="Ml1">'Sheet1'!$E$11</definedName>
    <definedName name="Ml2">'Sheet1'!$H$11</definedName>
    <definedName name="Pi">'Sheet1'!$F$1</definedName>
    <definedName name="Rн">'Sheet1'!$H$6</definedName>
    <definedName name="Uзи1">'Sheet1'!$H$7</definedName>
    <definedName name="Uзи2">'Sheet1'!$H$8</definedName>
    <definedName name="Uотс">'Sheet1'!$H$5</definedName>
    <definedName name="Uси">'Sheet1'!$C$26:$F$26</definedName>
  </definedNames>
  <calcPr fullCalcOnLoad="1"/>
</workbook>
</file>

<file path=xl/sharedStrings.xml><?xml version="1.0" encoding="utf-8"?>
<sst xmlns="http://schemas.openxmlformats.org/spreadsheetml/2006/main" count="46" uniqueCount="38">
  <si>
    <t>Исходные данные</t>
  </si>
  <si>
    <t>Обозначение</t>
  </si>
  <si>
    <t>Имя</t>
  </si>
  <si>
    <t>Расшифровка</t>
  </si>
  <si>
    <t>Значение</t>
  </si>
  <si>
    <t>Ед. Изм.</t>
  </si>
  <si>
    <t>В</t>
  </si>
  <si>
    <t>&lt;=Имя книги</t>
  </si>
  <si>
    <t>Pi</t>
  </si>
  <si>
    <t>SolElectron2</t>
  </si>
  <si>
    <r>
      <t>U</t>
    </r>
    <r>
      <rPr>
        <b/>
        <sz val="8"/>
        <rFont val="Arial"/>
        <family val="2"/>
      </rPr>
      <t>отс</t>
    </r>
  </si>
  <si>
    <t>Uотс</t>
  </si>
  <si>
    <t>Напряжение отсечки (константа)</t>
  </si>
  <si>
    <r>
      <t>R</t>
    </r>
    <r>
      <rPr>
        <b/>
        <sz val="8"/>
        <rFont val="Arial"/>
        <family val="2"/>
      </rPr>
      <t>н</t>
    </r>
  </si>
  <si>
    <t>Rн</t>
  </si>
  <si>
    <t>кОм</t>
  </si>
  <si>
    <r>
      <t>U</t>
    </r>
    <r>
      <rPr>
        <b/>
        <sz val="8"/>
        <rFont val="Arial"/>
        <family val="2"/>
      </rPr>
      <t>зи1</t>
    </r>
  </si>
  <si>
    <r>
      <t>U</t>
    </r>
    <r>
      <rPr>
        <b/>
        <sz val="8"/>
        <rFont val="Arial"/>
        <family val="2"/>
      </rPr>
      <t>зи2</t>
    </r>
  </si>
  <si>
    <t>Uзи1</t>
  </si>
  <si>
    <t>Uзи2</t>
  </si>
  <si>
    <t>Начальное сопротивление перехода (константа)</t>
  </si>
  <si>
    <t>Напряжение затвор-исток 1-й характерестики</t>
  </si>
  <si>
    <t>Напряжение затвор-исток 2-й характерестики</t>
  </si>
  <si>
    <t>Переходные характеристики</t>
  </si>
  <si>
    <r>
      <t>U</t>
    </r>
    <r>
      <rPr>
        <b/>
        <sz val="8"/>
        <rFont val="Arial"/>
        <family val="2"/>
      </rPr>
      <t>си1</t>
    </r>
  </si>
  <si>
    <r>
      <t>U</t>
    </r>
    <r>
      <rPr>
        <b/>
        <sz val="8"/>
        <rFont val="Arial"/>
        <family val="2"/>
      </rPr>
      <t>зи</t>
    </r>
  </si>
  <si>
    <t>Ml1</t>
  </si>
  <si>
    <t>Ml2</t>
  </si>
  <si>
    <t>Uси=1 В</t>
  </si>
  <si>
    <t>Uси=2 В</t>
  </si>
  <si>
    <t>Uси=3 В</t>
  </si>
  <si>
    <t>Uси=4 В</t>
  </si>
  <si>
    <t>Uси=</t>
  </si>
  <si>
    <t>Выходные характеристики</t>
  </si>
  <si>
    <r>
      <t>U</t>
    </r>
    <r>
      <rPr>
        <b/>
        <sz val="8"/>
        <rFont val="Arial"/>
        <family val="2"/>
      </rPr>
      <t>си</t>
    </r>
  </si>
  <si>
    <t>Uзи=-1 В</t>
  </si>
  <si>
    <t>Uзи=0 В</t>
  </si>
  <si>
    <t>Крутизна характеристики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</si>
</sst>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5">
    <font>
      <sz val="9"/>
      <name val="Arial"/>
      <family val="0"/>
    </font>
    <font>
      <b/>
      <sz val="10"/>
      <name val="Arial"/>
      <family val="2"/>
    </font>
    <font>
      <sz val="8"/>
      <name val="Arial Narrow"/>
      <family val="2"/>
    </font>
    <font>
      <sz val="10"/>
      <name val="Arial"/>
      <family val="0"/>
    </font>
    <font>
      <sz val="9"/>
      <name val="Arial Narrow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9"/>
      <name val="Arial Narrow"/>
      <family val="2"/>
    </font>
    <font>
      <b/>
      <i/>
      <sz val="10"/>
      <name val="Arial"/>
      <family val="2"/>
    </font>
    <font>
      <b/>
      <sz val="9.25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b/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Переходные х-ки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875"/>
          <c:y val="0.13325"/>
          <c:w val="0.76175"/>
          <c:h val="0.610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Sheet1!$A$29</c:f>
              <c:strCache>
                <c:ptCount val="1"/>
                <c:pt idx="0">
                  <c:v>Uси=1 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Sheet1!$B$28:$M$28</c:f>
              <c:numCache/>
            </c:numRef>
          </c:xVal>
          <c:yVal>
            <c:numRef>
              <c:f>Sheet1!$B$29:$M$29</c:f>
              <c:numCache/>
            </c:numRef>
          </c:yVal>
          <c:smooth val="1"/>
        </c:ser>
        <c:ser>
          <c:idx val="1"/>
          <c:order val="1"/>
          <c:tx>
            <c:strRef>
              <c:f>Sheet1!$A$30</c:f>
              <c:strCache>
                <c:ptCount val="1"/>
                <c:pt idx="0">
                  <c:v>Uси=2 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Sheet1!$B$28:$M$28</c:f>
              <c:numCache/>
            </c:numRef>
          </c:xVal>
          <c:yVal>
            <c:numRef>
              <c:f>Sheet1!$B$30:$M$30</c:f>
              <c:numCache/>
            </c:numRef>
          </c:yVal>
          <c:smooth val="1"/>
        </c:ser>
        <c:ser>
          <c:idx val="2"/>
          <c:order val="2"/>
          <c:tx>
            <c:strRef>
              <c:f>Sheet1!$A$31</c:f>
              <c:strCache>
                <c:ptCount val="1"/>
                <c:pt idx="0">
                  <c:v>Uси=3 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Sheet1!$B$28:$M$28</c:f>
              <c:numCache/>
            </c:numRef>
          </c:xVal>
          <c:yVal>
            <c:numRef>
              <c:f>Sheet1!$B$31:$M$31</c:f>
              <c:numCache/>
            </c:numRef>
          </c:yVal>
          <c:smooth val="1"/>
        </c:ser>
        <c:ser>
          <c:idx val="3"/>
          <c:order val="3"/>
          <c:tx>
            <c:strRef>
              <c:f>Sheet1!$A$32</c:f>
              <c:strCache>
                <c:ptCount val="1"/>
                <c:pt idx="0">
                  <c:v>Uси=4 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Sheet1!$B$28:$M$28</c:f>
              <c:numCache/>
            </c:numRef>
          </c:xVal>
          <c:yVal>
            <c:numRef>
              <c:f>Sheet1!$B$32:$M$32</c:f>
              <c:numCache/>
            </c:numRef>
          </c:yVal>
          <c:smooth val="1"/>
        </c:ser>
        <c:axId val="50101861"/>
        <c:axId val="48263566"/>
      </c:scatterChart>
      <c:valAx>
        <c:axId val="50101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Uзи, 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63566"/>
        <c:crosses val="autoZero"/>
        <c:crossBetween val="midCat"/>
        <c:dispUnits/>
      </c:valAx>
      <c:valAx>
        <c:axId val="48263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Iс, мА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1018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05"/>
          <c:y val="0.88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Выходные х-ки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625"/>
          <c:y val="0.1935"/>
          <c:w val="0.67325"/>
          <c:h val="0.582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Sheet1!$A$110</c:f>
              <c:strCache>
                <c:ptCount val="1"/>
                <c:pt idx="0">
                  <c:v>Uзи=-1 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Sheet1!$B$109:$O$109</c:f>
              <c:numCache/>
            </c:numRef>
          </c:xVal>
          <c:yVal>
            <c:numRef>
              <c:f>Sheet1!$B$110:$O$110</c:f>
              <c:numCache/>
            </c:numRef>
          </c:yVal>
          <c:smooth val="1"/>
        </c:ser>
        <c:ser>
          <c:idx val="1"/>
          <c:order val="1"/>
          <c:tx>
            <c:strRef>
              <c:f>Sheet1!$A$111</c:f>
              <c:strCache>
                <c:ptCount val="1"/>
                <c:pt idx="0">
                  <c:v>Uзи=0 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Sheet1!$B$109:$O$109</c:f>
              <c:numCache/>
            </c:numRef>
          </c:xVal>
          <c:yVal>
            <c:numRef>
              <c:f>Sheet1!$B$111:$O$111</c:f>
              <c:numCache/>
            </c:numRef>
          </c:yVal>
          <c:smooth val="1"/>
        </c:ser>
        <c:axId val="31718911"/>
        <c:axId val="17034744"/>
      </c:scatterChart>
      <c:valAx>
        <c:axId val="31718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Uси, 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34744"/>
        <c:crosses val="autoZero"/>
        <c:crossBetween val="midCat"/>
        <c:dispUnits/>
      </c:valAx>
      <c:valAx>
        <c:axId val="17034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Iс, мА</a:t>
                </a:r>
              </a:p>
            </c:rich>
          </c:tx>
          <c:layout>
            <c:manualLayout>
              <c:xMode val="factor"/>
              <c:yMode val="factor"/>
              <c:x val="-0.01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7189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65"/>
          <c:y val="0.8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Крутизна х-ки, S=f(Uзи)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85"/>
          <c:y val="0.13925"/>
          <c:w val="0.71025"/>
          <c:h val="0.6477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Sheet1!$A$80</c:f>
              <c:strCache>
                <c:ptCount val="1"/>
                <c:pt idx="0">
                  <c:v>Uси=1 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Sheet1!$B$79:$L$79</c:f>
              <c:numCache/>
            </c:numRef>
          </c:xVal>
          <c:yVal>
            <c:numRef>
              <c:f>Sheet1!$B$80:$L$80</c:f>
              <c:numCache/>
            </c:numRef>
          </c:yVal>
          <c:smooth val="1"/>
        </c:ser>
        <c:ser>
          <c:idx val="1"/>
          <c:order val="1"/>
          <c:tx>
            <c:strRef>
              <c:f>Sheet1!$A$81</c:f>
              <c:strCache>
                <c:ptCount val="1"/>
                <c:pt idx="0">
                  <c:v>Uси=2 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Sheet1!$B$79:$L$79</c:f>
              <c:numCache/>
            </c:numRef>
          </c:xVal>
          <c:yVal>
            <c:numRef>
              <c:f>Sheet1!$B$81:$L$81</c:f>
              <c:numCache/>
            </c:numRef>
          </c:yVal>
          <c:smooth val="1"/>
        </c:ser>
        <c:ser>
          <c:idx val="2"/>
          <c:order val="2"/>
          <c:tx>
            <c:strRef>
              <c:f>Sheet1!$A$82</c:f>
              <c:strCache>
                <c:ptCount val="1"/>
                <c:pt idx="0">
                  <c:v>Uси=3 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Sheet1!$B$79:$L$79</c:f>
              <c:numCache/>
            </c:numRef>
          </c:xVal>
          <c:yVal>
            <c:numRef>
              <c:f>Sheet1!$B$82:$L$82</c:f>
              <c:numCache/>
            </c:numRef>
          </c:yVal>
          <c:smooth val="1"/>
        </c:ser>
        <c:ser>
          <c:idx val="3"/>
          <c:order val="3"/>
          <c:tx>
            <c:strRef>
              <c:f>Sheet1!$A$83</c:f>
              <c:strCache>
                <c:ptCount val="1"/>
                <c:pt idx="0">
                  <c:v>Uси=4 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Sheet1!$B$79:$L$79</c:f>
              <c:numCache/>
            </c:numRef>
          </c:xVal>
          <c:yVal>
            <c:numRef>
              <c:f>Sheet1!$B$83:$L$83</c:f>
              <c:numCache/>
            </c:numRef>
          </c:yVal>
          <c:smooth val="1"/>
        </c:ser>
        <c:axId val="19094969"/>
        <c:axId val="37636994"/>
      </c:scatterChart>
      <c:valAx>
        <c:axId val="19094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Uзи, 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36994"/>
        <c:crosses val="autoZero"/>
        <c:crossBetween val="midCat"/>
        <c:dispUnits/>
      </c:valAx>
      <c:valAx>
        <c:axId val="37636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S, мА/В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949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88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57150</xdr:rowOff>
    </xdr:from>
    <xdr:to>
      <xdr:col>6</xdr:col>
      <xdr:colOff>561975</xdr:colOff>
      <xdr:row>23</xdr:row>
      <xdr:rowOff>95250</xdr:rowOff>
    </xdr:to>
    <xdr:graphicFrame>
      <xdr:nvGraphicFramePr>
        <xdr:cNvPr id="1" name="Chart 8"/>
        <xdr:cNvGraphicFramePr/>
      </xdr:nvGraphicFramePr>
      <xdr:xfrm>
        <a:off x="38100" y="1914525"/>
        <a:ext cx="394335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90</xdr:row>
      <xdr:rowOff>9525</xdr:rowOff>
    </xdr:from>
    <xdr:to>
      <xdr:col>8</xdr:col>
      <xdr:colOff>114300</xdr:colOff>
      <xdr:row>105</xdr:row>
      <xdr:rowOff>123825</xdr:rowOff>
    </xdr:to>
    <xdr:graphicFrame>
      <xdr:nvGraphicFramePr>
        <xdr:cNvPr id="2" name="Chart 9"/>
        <xdr:cNvGraphicFramePr/>
      </xdr:nvGraphicFramePr>
      <xdr:xfrm>
        <a:off x="85725" y="14430375"/>
        <a:ext cx="45815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219075</xdr:colOff>
      <xdr:row>11</xdr:row>
      <xdr:rowOff>57150</xdr:rowOff>
    </xdr:from>
    <xdr:to>
      <xdr:col>15</xdr:col>
      <xdr:colOff>85725</xdr:colOff>
      <xdr:row>24</xdr:row>
      <xdr:rowOff>123825</xdr:rowOff>
    </xdr:to>
    <xdr:graphicFrame>
      <xdr:nvGraphicFramePr>
        <xdr:cNvPr id="3" name="Chart 10"/>
        <xdr:cNvGraphicFramePr/>
      </xdr:nvGraphicFramePr>
      <xdr:xfrm>
        <a:off x="4772025" y="1914525"/>
        <a:ext cx="396240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1"/>
  <sheetViews>
    <sheetView tabSelected="1" workbookViewId="0" topLeftCell="A119">
      <selection activeCell="G133" sqref="G133"/>
    </sheetView>
  </sheetViews>
  <sheetFormatPr defaultColWidth="9.140625" defaultRowHeight="12"/>
  <cols>
    <col min="1" max="1" width="8.7109375" style="0" customWidth="1"/>
    <col min="2" max="3" width="8.57421875" style="0" customWidth="1"/>
    <col min="4" max="4" width="8.7109375" style="0" customWidth="1"/>
    <col min="5" max="5" width="8.421875" style="0" customWidth="1"/>
    <col min="6" max="6" width="8.28125" style="0" customWidth="1"/>
    <col min="7" max="7" width="8.7109375" style="0" customWidth="1"/>
    <col min="8" max="8" width="8.28125" style="0" customWidth="1"/>
    <col min="10" max="10" width="8.7109375" style="0" customWidth="1"/>
    <col min="12" max="12" width="8.8515625" style="0" customWidth="1"/>
    <col min="13" max="13" width="8.7109375" style="0" customWidth="1"/>
    <col min="14" max="14" width="8.140625" style="0" customWidth="1"/>
    <col min="15" max="15" width="8.7109375" style="0" customWidth="1"/>
    <col min="16" max="16" width="9.00390625" style="0" customWidth="1"/>
  </cols>
  <sheetData>
    <row r="1" spans="1:20" ht="13.5">
      <c r="A1" s="21" t="s">
        <v>9</v>
      </c>
      <c r="B1" s="21"/>
      <c r="C1" s="7" t="s">
        <v>7</v>
      </c>
      <c r="D1" s="8"/>
      <c r="E1" s="8"/>
      <c r="F1" s="8">
        <f>PI()</f>
        <v>3.141592653589793</v>
      </c>
      <c r="G1" s="1" t="s">
        <v>8</v>
      </c>
      <c r="H1" s="8"/>
      <c r="I1" s="8">
        <f>2/3</f>
        <v>0.6666666666666666</v>
      </c>
      <c r="J1" s="8"/>
      <c r="K1" s="8">
        <v>100000000000</v>
      </c>
      <c r="L1" s="8">
        <f>-K1</f>
        <v>-100000000000</v>
      </c>
      <c r="M1" s="8"/>
      <c r="N1" s="8"/>
      <c r="O1" s="8"/>
      <c r="P1" s="8"/>
      <c r="Q1" s="8"/>
      <c r="R1" s="8"/>
      <c r="S1" s="8"/>
      <c r="T1" s="8"/>
    </row>
    <row r="2" spans="4:14" ht="12" customHeight="1">
      <c r="D2" s="8"/>
      <c r="E2" s="8"/>
      <c r="F2" s="10"/>
      <c r="G2" s="1"/>
      <c r="H2" s="9"/>
      <c r="I2" s="12"/>
      <c r="J2" s="12"/>
      <c r="K2" s="12"/>
      <c r="L2" s="12"/>
      <c r="M2" s="12"/>
      <c r="N2" s="12"/>
    </row>
    <row r="3" spans="1:14" ht="13.5">
      <c r="A3" s="21" t="s">
        <v>0</v>
      </c>
      <c r="B3" s="21"/>
      <c r="C3" s="21"/>
      <c r="D3" s="21"/>
      <c r="E3" s="21"/>
      <c r="F3" s="21"/>
      <c r="I3" s="8"/>
      <c r="J3" s="8"/>
      <c r="K3" s="8"/>
      <c r="L3" s="8"/>
      <c r="M3" s="8"/>
      <c r="N3" s="8"/>
    </row>
    <row r="4" spans="1:19" ht="12.75">
      <c r="A4" s="3" t="s">
        <v>1</v>
      </c>
      <c r="B4" s="2" t="s">
        <v>2</v>
      </c>
      <c r="C4" s="19" t="s">
        <v>3</v>
      </c>
      <c r="D4" s="19"/>
      <c r="E4" s="19"/>
      <c r="F4" s="19"/>
      <c r="G4" s="3" t="s">
        <v>5</v>
      </c>
      <c r="H4" s="3" t="s">
        <v>4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>
      <c r="A5" s="1" t="s">
        <v>10</v>
      </c>
      <c r="B5" s="1" t="s">
        <v>11</v>
      </c>
      <c r="C5" s="20" t="s">
        <v>12</v>
      </c>
      <c r="D5" s="20"/>
      <c r="E5" s="20"/>
      <c r="F5" s="20"/>
      <c r="G5" s="5" t="s">
        <v>6</v>
      </c>
      <c r="H5">
        <v>4.2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3.5">
      <c r="A6" s="1" t="s">
        <v>13</v>
      </c>
      <c r="B6" s="1" t="s">
        <v>14</v>
      </c>
      <c r="C6" s="20" t="s">
        <v>20</v>
      </c>
      <c r="D6" s="20"/>
      <c r="E6" s="20"/>
      <c r="F6" s="20"/>
      <c r="G6" s="5" t="s">
        <v>15</v>
      </c>
      <c r="H6">
        <v>50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3.5">
      <c r="A7" s="1" t="s">
        <v>16</v>
      </c>
      <c r="B7" s="1" t="s">
        <v>18</v>
      </c>
      <c r="C7" s="20" t="s">
        <v>21</v>
      </c>
      <c r="D7" s="20"/>
      <c r="E7" s="20"/>
      <c r="F7" s="20"/>
      <c r="G7" s="5" t="s">
        <v>6</v>
      </c>
      <c r="H7">
        <v>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3.5">
      <c r="A8" s="1" t="s">
        <v>17</v>
      </c>
      <c r="B8" s="1" t="s">
        <v>19</v>
      </c>
      <c r="C8" s="20" t="s">
        <v>22</v>
      </c>
      <c r="D8" s="20"/>
      <c r="E8" s="20"/>
      <c r="F8" s="20"/>
      <c r="G8" s="5" t="s">
        <v>6</v>
      </c>
      <c r="H8">
        <v>-1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3.5">
      <c r="A9" s="1"/>
      <c r="B9" s="1"/>
      <c r="C9" s="11"/>
      <c r="D9" s="11"/>
      <c r="E9" s="11"/>
      <c r="F9" s="11"/>
      <c r="G9" s="5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3.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3.5">
      <c r="A11" s="1" t="s">
        <v>14</v>
      </c>
      <c r="B11" s="1"/>
      <c r="C11" s="11">
        <f>SQRT(Uотс)</f>
        <v>2.04939015319192</v>
      </c>
      <c r="D11" s="1" t="s">
        <v>26</v>
      </c>
      <c r="E11" s="11">
        <f>I1/C11</f>
        <v>0.32530002431617766</v>
      </c>
      <c r="F11" s="11"/>
      <c r="G11" s="1" t="s">
        <v>27</v>
      </c>
      <c r="H11" s="11">
        <f>1000/Rн</f>
        <v>20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3.5">
      <c r="A12" s="1"/>
      <c r="B12" s="1"/>
      <c r="C12" s="11"/>
      <c r="F12" s="11"/>
      <c r="G12" s="5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3.5">
      <c r="A13" s="1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8"/>
      <c r="R13" s="8"/>
      <c r="S13" s="8"/>
    </row>
    <row r="14" spans="1:19" ht="13.5">
      <c r="A14" s="1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8"/>
      <c r="R14" s="8"/>
      <c r="S14" s="8"/>
    </row>
    <row r="15" spans="1:19" ht="13.5">
      <c r="A15" s="1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8"/>
      <c r="R15" s="8"/>
      <c r="S15" s="8"/>
    </row>
    <row r="16" spans="1:19" ht="13.5">
      <c r="A16" s="1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8"/>
      <c r="R16" s="8"/>
      <c r="S16" s="8"/>
    </row>
    <row r="17" spans="1:19" ht="13.5">
      <c r="A17" s="1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8"/>
      <c r="R17" s="8"/>
      <c r="S17" s="8"/>
    </row>
    <row r="18" spans="1:19" ht="13.5">
      <c r="A18" s="1"/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8"/>
      <c r="R18" s="8"/>
      <c r="S18" s="8"/>
    </row>
    <row r="19" spans="1:19" ht="13.5">
      <c r="A19" s="1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8"/>
      <c r="R19" s="8"/>
      <c r="S19" s="8"/>
    </row>
    <row r="20" spans="1:19" ht="13.5">
      <c r="A20" s="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8"/>
      <c r="R20" s="8"/>
      <c r="S20" s="8"/>
    </row>
    <row r="21" spans="1:19" ht="13.5">
      <c r="A21" s="1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8"/>
      <c r="R21" s="8"/>
      <c r="S21" s="8"/>
    </row>
    <row r="22" spans="1:19" ht="13.5">
      <c r="A22" s="1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8"/>
      <c r="R22" s="8"/>
      <c r="S22" s="8"/>
    </row>
    <row r="23" spans="8:19" ht="12.75">
      <c r="H23" s="14"/>
      <c r="I23" s="14"/>
      <c r="J23" s="14"/>
      <c r="K23" s="14"/>
      <c r="L23" s="14"/>
      <c r="M23" s="14"/>
      <c r="N23" s="14"/>
      <c r="O23" s="14"/>
      <c r="P23" s="14"/>
      <c r="Q23" s="8"/>
      <c r="R23" s="8"/>
      <c r="S23" s="8"/>
    </row>
    <row r="24" spans="8:19" ht="12.75">
      <c r="H24" s="14"/>
      <c r="I24" s="14"/>
      <c r="J24" s="14"/>
      <c r="K24" s="14"/>
      <c r="L24" s="14"/>
      <c r="M24" s="14"/>
      <c r="N24" s="14"/>
      <c r="O24" s="14"/>
      <c r="P24" s="14"/>
      <c r="Q24" s="8"/>
      <c r="R24" s="8"/>
      <c r="S24" s="8"/>
    </row>
    <row r="25" spans="1:19" ht="13.5">
      <c r="A25" s="1"/>
      <c r="B25" s="1"/>
      <c r="C25" s="17" t="s">
        <v>23</v>
      </c>
      <c r="D25" s="18"/>
      <c r="E25" s="18"/>
      <c r="F25" s="18"/>
      <c r="G25" s="18"/>
      <c r="H25" s="14"/>
      <c r="I25" s="14"/>
      <c r="J25" s="14"/>
      <c r="K25" s="14"/>
      <c r="L25" s="14"/>
      <c r="M25" s="14"/>
      <c r="N25" s="14"/>
      <c r="O25" s="14"/>
      <c r="P25" s="14"/>
      <c r="Q25" s="8"/>
      <c r="R25" s="8"/>
      <c r="S25" s="8"/>
    </row>
    <row r="26" spans="1:19" ht="13.5">
      <c r="A26" s="1" t="s">
        <v>24</v>
      </c>
      <c r="B26" s="13" t="s">
        <v>32</v>
      </c>
      <c r="C26" s="14">
        <v>1</v>
      </c>
      <c r="D26" s="14">
        <v>2</v>
      </c>
      <c r="E26" s="14">
        <v>3</v>
      </c>
      <c r="F26" s="14">
        <v>4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8"/>
      <c r="R26" s="8"/>
      <c r="S26" s="8"/>
    </row>
    <row r="28" spans="1:20" ht="12.75">
      <c r="A28" s="1" t="s">
        <v>25</v>
      </c>
      <c r="B28" s="14">
        <f>-3.75</f>
        <v>-3.75</v>
      </c>
      <c r="C28" s="14">
        <f aca="true" t="shared" si="0" ref="C28:I28">B28+0.25</f>
        <v>-3.5</v>
      </c>
      <c r="D28" s="14">
        <f t="shared" si="0"/>
        <v>-3.25</v>
      </c>
      <c r="E28" s="14">
        <f t="shared" si="0"/>
        <v>-3</v>
      </c>
      <c r="F28" s="14">
        <f t="shared" si="0"/>
        <v>-2.75</v>
      </c>
      <c r="G28" s="14">
        <f t="shared" si="0"/>
        <v>-2.5</v>
      </c>
      <c r="H28" s="14">
        <f t="shared" si="0"/>
        <v>-2.25</v>
      </c>
      <c r="I28" s="14">
        <f t="shared" si="0"/>
        <v>-2</v>
      </c>
      <c r="J28" s="14">
        <f>I28+0.5</f>
        <v>-1.5</v>
      </c>
      <c r="K28" s="14">
        <f>J28+0.5</f>
        <v>-1</v>
      </c>
      <c r="L28" s="14">
        <f>K28+0.5</f>
        <v>-0.5</v>
      </c>
      <c r="M28" s="14">
        <f>L28+0.5</f>
        <v>0</v>
      </c>
      <c r="N28" s="14"/>
      <c r="O28" s="14"/>
      <c r="P28" s="14"/>
      <c r="Q28" s="14"/>
      <c r="R28" s="14"/>
      <c r="S28" s="14"/>
      <c r="T28" s="14"/>
    </row>
    <row r="29" spans="1:13" ht="12">
      <c r="A29" s="5" t="s">
        <v>28</v>
      </c>
      <c r="B29">
        <f>IF(B45&lt;0,0,B45)</f>
        <v>0</v>
      </c>
      <c r="C29">
        <f aca="true" t="shared" si="1" ref="C29:J29">IF(C45&lt;0,0,C45)</f>
        <v>0.4947357177734375</v>
      </c>
      <c r="D29">
        <f t="shared" si="1"/>
        <v>1.1158294677734375</v>
      </c>
      <c r="E29">
        <f t="shared" si="1"/>
        <v>1.7581634521484375</v>
      </c>
      <c r="F29">
        <f t="shared" si="1"/>
        <v>2.42413330078125</v>
      </c>
      <c r="G29">
        <f t="shared" si="1"/>
        <v>3.1165771484375</v>
      </c>
      <c r="H29">
        <f t="shared" si="1"/>
        <v>3.838958740234375</v>
      </c>
      <c r="I29">
        <f t="shared" si="1"/>
        <v>4.5955810546875</v>
      </c>
      <c r="J29">
        <f t="shared" si="1"/>
        <v>6.2350616455078125</v>
      </c>
      <c r="K29">
        <f>IF(K45&lt;0,0,K45)</f>
        <v>8.104248046875</v>
      </c>
      <c r="L29">
        <f>IF(L45&lt;0,0,L45)</f>
        <v>10.347930908203125</v>
      </c>
      <c r="M29">
        <f>IF(M45&lt;0,0,M45)</f>
        <v>13.494003295898438</v>
      </c>
    </row>
    <row r="30" spans="1:13" ht="12">
      <c r="A30" s="5" t="s">
        <v>29</v>
      </c>
      <c r="B30">
        <f>IF(B55&lt;0,0,B55)</f>
        <v>0</v>
      </c>
      <c r="C30">
        <f aca="true" t="shared" si="2" ref="C30:M30">IF(C55&lt;0,0,C55)</f>
        <v>0</v>
      </c>
      <c r="D30">
        <f t="shared" si="2"/>
        <v>0</v>
      </c>
      <c r="E30">
        <f t="shared" si="2"/>
        <v>1.0668792724609375</v>
      </c>
      <c r="F30">
        <f t="shared" si="2"/>
        <v>2.31707763671875</v>
      </c>
      <c r="G30">
        <f t="shared" si="2"/>
        <v>3.611328125</v>
      </c>
      <c r="H30">
        <f t="shared" si="2"/>
        <v>4.9547882080078125</v>
      </c>
      <c r="I30">
        <f t="shared" si="2"/>
        <v>6.3537445068359375</v>
      </c>
      <c r="J30">
        <f t="shared" si="2"/>
        <v>9.351638793945312</v>
      </c>
      <c r="K30">
        <f t="shared" si="2"/>
        <v>12.6998291015625</v>
      </c>
      <c r="L30">
        <f t="shared" si="2"/>
        <v>16.582992553710938</v>
      </c>
      <c r="M30">
        <f t="shared" si="2"/>
        <v>21.598251342773438</v>
      </c>
    </row>
    <row r="31" spans="1:13" ht="12">
      <c r="A31" s="5" t="s">
        <v>30</v>
      </c>
      <c r="B31">
        <f>IF(B$65&lt;0,0,B$65)</f>
        <v>0</v>
      </c>
      <c r="C31">
        <f aca="true" t="shared" si="3" ref="C31:M31">IF(C$65&lt;0,0,C$65)</f>
        <v>0</v>
      </c>
      <c r="D31">
        <f t="shared" si="3"/>
        <v>0</v>
      </c>
      <c r="E31">
        <f t="shared" si="3"/>
        <v>0</v>
      </c>
      <c r="F31">
        <f t="shared" si="3"/>
        <v>0</v>
      </c>
      <c r="G31">
        <f t="shared" si="3"/>
        <v>1.79864501953125</v>
      </c>
      <c r="H31">
        <f t="shared" si="3"/>
        <v>3.69537353515625</v>
      </c>
      <c r="I31">
        <f t="shared" si="3"/>
        <v>5.662445068359375</v>
      </c>
      <c r="J31">
        <f t="shared" si="3"/>
        <v>9.846389770507812</v>
      </c>
      <c r="K31">
        <f t="shared" si="3"/>
        <v>14.457992553710938</v>
      </c>
      <c r="L31">
        <f t="shared" si="3"/>
        <v>19.699569702148438</v>
      </c>
      <c r="M31">
        <f t="shared" si="3"/>
        <v>26.193832397460938</v>
      </c>
    </row>
    <row r="32" spans="1:13" ht="12">
      <c r="A32" s="5" t="s">
        <v>31</v>
      </c>
      <c r="B32">
        <f>IF(B$75&lt;0,0,B$75)</f>
        <v>0</v>
      </c>
      <c r="C32">
        <f aca="true" t="shared" si="4" ref="C32:M32">IF(C$75&lt;0,0,C$75)</f>
        <v>0</v>
      </c>
      <c r="D32">
        <f t="shared" si="4"/>
        <v>0</v>
      </c>
      <c r="E32">
        <f t="shared" si="4"/>
        <v>0</v>
      </c>
      <c r="F32">
        <f t="shared" si="4"/>
        <v>0</v>
      </c>
      <c r="G32">
        <f t="shared" si="4"/>
        <v>0</v>
      </c>
      <c r="H32">
        <f t="shared" si="4"/>
        <v>0.3014984130859375</v>
      </c>
      <c r="I32">
        <f t="shared" si="4"/>
        <v>2.7834625244140625</v>
      </c>
      <c r="J32">
        <f t="shared" si="4"/>
        <v>8.033706665039062</v>
      </c>
      <c r="K32">
        <f t="shared" si="4"/>
        <v>13.766708374023438</v>
      </c>
      <c r="L32">
        <f t="shared" si="4"/>
        <v>20.194320678710938</v>
      </c>
      <c r="M32">
        <f t="shared" si="4"/>
        <v>27.951995849609375</v>
      </c>
    </row>
    <row r="34" spans="2:13" ht="12">
      <c r="B34">
        <f>ABS(B28)</f>
        <v>3.75</v>
      </c>
      <c r="C34">
        <f aca="true" t="shared" si="5" ref="C34:J34">ABS(C28)</f>
        <v>3.5</v>
      </c>
      <c r="D34">
        <f t="shared" si="5"/>
        <v>3.25</v>
      </c>
      <c r="E34">
        <f t="shared" si="5"/>
        <v>3</v>
      </c>
      <c r="F34">
        <f t="shared" si="5"/>
        <v>2.75</v>
      </c>
      <c r="G34">
        <f t="shared" si="5"/>
        <v>2.5</v>
      </c>
      <c r="H34">
        <f t="shared" si="5"/>
        <v>2.25</v>
      </c>
      <c r="I34">
        <f t="shared" si="5"/>
        <v>2</v>
      </c>
      <c r="J34">
        <f t="shared" si="5"/>
        <v>1.5</v>
      </c>
      <c r="K34">
        <f>ABS(K28)</f>
        <v>1</v>
      </c>
      <c r="L34">
        <f>ABS(L28)</f>
        <v>0.5</v>
      </c>
      <c r="M34">
        <f>ABS(M28)</f>
        <v>0</v>
      </c>
    </row>
    <row r="35" spans="2:18" ht="12">
      <c r="B35" s="14">
        <f aca="true" t="shared" si="6" ref="B35:M35">B34+INDEX(Uси,,1)</f>
        <v>4.75</v>
      </c>
      <c r="C35" s="14">
        <f t="shared" si="6"/>
        <v>4.5</v>
      </c>
      <c r="D35" s="14">
        <f t="shared" si="6"/>
        <v>4.25</v>
      </c>
      <c r="E35" s="14">
        <f t="shared" si="6"/>
        <v>4</v>
      </c>
      <c r="F35" s="14">
        <f t="shared" si="6"/>
        <v>3.75</v>
      </c>
      <c r="G35" s="14">
        <f t="shared" si="6"/>
        <v>3.5</v>
      </c>
      <c r="H35" s="14">
        <f t="shared" si="6"/>
        <v>3.25</v>
      </c>
      <c r="I35" s="14">
        <f t="shared" si="6"/>
        <v>3</v>
      </c>
      <c r="J35" s="14">
        <f t="shared" si="6"/>
        <v>2.5</v>
      </c>
      <c r="K35" s="14">
        <f t="shared" si="6"/>
        <v>2</v>
      </c>
      <c r="L35" s="14">
        <f t="shared" si="6"/>
        <v>1.5</v>
      </c>
      <c r="M35" s="14">
        <f t="shared" si="6"/>
        <v>1</v>
      </c>
      <c r="N35" s="14"/>
      <c r="O35" s="14"/>
      <c r="P35" s="14"/>
      <c r="Q35" s="14"/>
      <c r="R35" s="14"/>
    </row>
    <row r="36" spans="2:18" ht="12">
      <c r="B36" s="14">
        <f>SQRT(B35)</f>
        <v>2.179449471770337</v>
      </c>
      <c r="C36" s="14">
        <f aca="true" t="shared" si="7" ref="C36:J36">SQRT(C35)</f>
        <v>2.1213203435596424</v>
      </c>
      <c r="D36" s="14">
        <f t="shared" si="7"/>
        <v>2.0615528128088303</v>
      </c>
      <c r="E36" s="14">
        <f t="shared" si="7"/>
        <v>2</v>
      </c>
      <c r="F36" s="14">
        <f t="shared" si="7"/>
        <v>1.9364916731037085</v>
      </c>
      <c r="G36" s="14">
        <f t="shared" si="7"/>
        <v>1.8708286933869707</v>
      </c>
      <c r="H36" s="14">
        <f t="shared" si="7"/>
        <v>1.8027756377319946</v>
      </c>
      <c r="I36" s="14">
        <f t="shared" si="7"/>
        <v>1.7320508075688772</v>
      </c>
      <c r="J36" s="14">
        <f t="shared" si="7"/>
        <v>1.5811388300841898</v>
      </c>
      <c r="K36" s="14">
        <f>SQRT(K35)</f>
        <v>1.4142135623730951</v>
      </c>
      <c r="L36" s="14">
        <f>SQRT(L35)</f>
        <v>1.224744871391589</v>
      </c>
      <c r="M36" s="14">
        <f>SQRT(M35)</f>
        <v>1</v>
      </c>
      <c r="N36" s="14"/>
      <c r="O36" s="14"/>
      <c r="P36" s="14"/>
      <c r="Q36" s="14"/>
      <c r="R36" s="14"/>
    </row>
    <row r="37" spans="2:18" ht="12">
      <c r="B37" s="14">
        <f>B35*B36</f>
        <v>10.352384990909101</v>
      </c>
      <c r="C37" s="14">
        <f aca="true" t="shared" si="8" ref="C37:J37">C35*C36</f>
        <v>9.54594154601839</v>
      </c>
      <c r="D37" s="14">
        <f t="shared" si="8"/>
        <v>8.761599454437528</v>
      </c>
      <c r="E37" s="14">
        <f t="shared" si="8"/>
        <v>8</v>
      </c>
      <c r="F37" s="14">
        <f t="shared" si="8"/>
        <v>7.261843774138907</v>
      </c>
      <c r="G37" s="14">
        <f t="shared" si="8"/>
        <v>6.547900426854397</v>
      </c>
      <c r="H37" s="14">
        <f t="shared" si="8"/>
        <v>5.859020822628982</v>
      </c>
      <c r="I37" s="14">
        <f t="shared" si="8"/>
        <v>5.196152422706632</v>
      </c>
      <c r="J37" s="14">
        <f t="shared" si="8"/>
        <v>3.9528470752104745</v>
      </c>
      <c r="K37" s="14">
        <f>K35*K36</f>
        <v>2.8284271247461903</v>
      </c>
      <c r="L37" s="14">
        <f>L35*L36</f>
        <v>1.8371173070873834</v>
      </c>
      <c r="M37" s="14">
        <f>M35*M36</f>
        <v>1</v>
      </c>
      <c r="N37" s="14"/>
      <c r="O37" s="14"/>
      <c r="P37" s="14"/>
      <c r="Q37" s="14"/>
      <c r="R37" s="14"/>
    </row>
    <row r="38" spans="2:18" ht="12">
      <c r="B38" s="14">
        <f>SQRT(B34)</f>
        <v>1.9364916731037085</v>
      </c>
      <c r="C38" s="14">
        <f aca="true" t="shared" si="9" ref="C38:J38">SQRT(C34)</f>
        <v>1.8708286933869707</v>
      </c>
      <c r="D38" s="14">
        <f t="shared" si="9"/>
        <v>1.8027756377319946</v>
      </c>
      <c r="E38" s="14">
        <f t="shared" si="9"/>
        <v>1.7320508075688772</v>
      </c>
      <c r="F38" s="14">
        <f t="shared" si="9"/>
        <v>1.6583123951777</v>
      </c>
      <c r="G38" s="14">
        <f t="shared" si="9"/>
        <v>1.5811388300841898</v>
      </c>
      <c r="H38" s="14">
        <f t="shared" si="9"/>
        <v>1.5</v>
      </c>
      <c r="I38" s="14">
        <f t="shared" si="9"/>
        <v>1.4142135623730951</v>
      </c>
      <c r="J38" s="14">
        <f t="shared" si="9"/>
        <v>1.224744871391589</v>
      </c>
      <c r="K38" s="14">
        <f>SQRT(K34)</f>
        <v>1</v>
      </c>
      <c r="L38" s="14">
        <f>SQRT(L34)</f>
        <v>0.7071067811865476</v>
      </c>
      <c r="M38" s="14">
        <f>SQRT(M34)</f>
        <v>0</v>
      </c>
      <c r="N38" s="14"/>
      <c r="O38" s="14"/>
      <c r="P38" s="14"/>
      <c r="Q38" s="14"/>
      <c r="R38" s="14"/>
    </row>
    <row r="39" spans="2:18" ht="12">
      <c r="B39" s="14">
        <f>B34*B38</f>
        <v>7.261843774138907</v>
      </c>
      <c r="C39" s="14">
        <f aca="true" t="shared" si="10" ref="C39:J39">C34*C38</f>
        <v>6.547900426854397</v>
      </c>
      <c r="D39" s="14">
        <f t="shared" si="10"/>
        <v>5.859020822628982</v>
      </c>
      <c r="E39" s="14">
        <f t="shared" si="10"/>
        <v>5.196152422706632</v>
      </c>
      <c r="F39" s="14">
        <f t="shared" si="10"/>
        <v>4.560359086738675</v>
      </c>
      <c r="G39" s="14">
        <f t="shared" si="10"/>
        <v>3.9528470752104745</v>
      </c>
      <c r="H39" s="14">
        <f t="shared" si="10"/>
        <v>3.375</v>
      </c>
      <c r="I39" s="14">
        <f t="shared" si="10"/>
        <v>2.8284271247461903</v>
      </c>
      <c r="J39" s="14">
        <f t="shared" si="10"/>
        <v>1.8371173070873834</v>
      </c>
      <c r="K39" s="14">
        <f>K34*K38</f>
        <v>1</v>
      </c>
      <c r="L39" s="14">
        <f>L34*L38</f>
        <v>0.3535533905932738</v>
      </c>
      <c r="M39" s="14">
        <f>M34*M38</f>
        <v>0</v>
      </c>
      <c r="N39" s="14"/>
      <c r="O39" s="14"/>
      <c r="P39" s="14"/>
      <c r="Q39" s="14"/>
      <c r="R39" s="14"/>
    </row>
    <row r="40" spans="2:18" ht="12">
      <c r="B40" s="14">
        <f>B39-B37</f>
        <v>-3.0905412167701947</v>
      </c>
      <c r="C40" s="14">
        <f aca="true" t="shared" si="11" ref="C40:J40">C39-C37</f>
        <v>-2.998041119163993</v>
      </c>
      <c r="D40" s="14">
        <f t="shared" si="11"/>
        <v>-2.902578631808546</v>
      </c>
      <c r="E40" s="14">
        <f t="shared" si="11"/>
        <v>-2.803847577293368</v>
      </c>
      <c r="F40" s="14">
        <f t="shared" si="11"/>
        <v>-2.7014846874002316</v>
      </c>
      <c r="G40" s="14">
        <f t="shared" si="11"/>
        <v>-2.595053351643923</v>
      </c>
      <c r="H40" s="14">
        <f t="shared" si="11"/>
        <v>-2.484020822628982</v>
      </c>
      <c r="I40" s="14">
        <f t="shared" si="11"/>
        <v>-2.3677252979604417</v>
      </c>
      <c r="J40" s="14">
        <f t="shared" si="11"/>
        <v>-2.1157297681230913</v>
      </c>
      <c r="K40" s="14">
        <f>K39-K37</f>
        <v>-1.8284271247461903</v>
      </c>
      <c r="L40" s="14">
        <f>L39-L37</f>
        <v>-1.4835639164941097</v>
      </c>
      <c r="M40" s="14">
        <f>M39-M37</f>
        <v>-1</v>
      </c>
      <c r="N40" s="14"/>
      <c r="O40" s="14"/>
      <c r="P40" s="14"/>
      <c r="Q40" s="14"/>
      <c r="R40" s="14"/>
    </row>
    <row r="41" spans="2:18" ht="12">
      <c r="B41" s="14">
        <f aca="true" t="shared" si="12" ref="B41:M41">B40*Ml1</f>
        <v>-1.0053531329654937</v>
      </c>
      <c r="C41" s="14">
        <f t="shared" si="12"/>
        <v>-0.9752628489649474</v>
      </c>
      <c r="D41" s="14">
        <f t="shared" si="12"/>
        <v>-0.9442088995069378</v>
      </c>
      <c r="E41" s="14">
        <f t="shared" si="12"/>
        <v>-0.9120916850723885</v>
      </c>
      <c r="F41" s="14">
        <f t="shared" si="12"/>
        <v>-0.8787930345010769</v>
      </c>
      <c r="G41" s="14">
        <f t="shared" si="12"/>
        <v>-0.8441709183915465</v>
      </c>
      <c r="H41" s="14">
        <f t="shared" si="12"/>
        <v>-0.8080520340030994</v>
      </c>
      <c r="I41" s="14">
        <f t="shared" si="12"/>
        <v>-0.7702210970005607</v>
      </c>
      <c r="J41" s="14">
        <f t="shared" si="12"/>
        <v>-0.6882469450169025</v>
      </c>
      <c r="K41" s="14">
        <f t="shared" si="12"/>
        <v>-0.5947873881402945</v>
      </c>
      <c r="L41" s="14">
        <f t="shared" si="12"/>
        <v>-0.48260337811013765</v>
      </c>
      <c r="M41" s="14">
        <f t="shared" si="12"/>
        <v>-0.32530002431617766</v>
      </c>
      <c r="N41" s="14"/>
      <c r="O41" s="14"/>
      <c r="P41" s="14"/>
      <c r="Q41" s="14"/>
      <c r="R41" s="14"/>
    </row>
    <row r="42" spans="2:18" ht="12">
      <c r="B42" s="14">
        <f aca="true" t="shared" si="13" ref="B42:M42">INDEX(Uси,,1)+B41</f>
        <v>-0.005353132965493668</v>
      </c>
      <c r="C42" s="14">
        <f t="shared" si="13"/>
        <v>0.024737151035052585</v>
      </c>
      <c r="D42" s="14">
        <f t="shared" si="13"/>
        <v>0.05579110049306224</v>
      </c>
      <c r="E42" s="14">
        <f t="shared" si="13"/>
        <v>0.08790831492761153</v>
      </c>
      <c r="F42" s="14">
        <f t="shared" si="13"/>
        <v>0.12120696549892307</v>
      </c>
      <c r="G42" s="14">
        <f t="shared" si="13"/>
        <v>0.15582908160845355</v>
      </c>
      <c r="H42" s="14">
        <f t="shared" si="13"/>
        <v>0.19194796599690056</v>
      </c>
      <c r="I42" s="14">
        <f t="shared" si="13"/>
        <v>0.22977890299943926</v>
      </c>
      <c r="J42" s="14">
        <f t="shared" si="13"/>
        <v>0.31175305498309747</v>
      </c>
      <c r="K42" s="14">
        <f t="shared" si="13"/>
        <v>0.4052126118597055</v>
      </c>
      <c r="L42" s="14">
        <f t="shared" si="13"/>
        <v>0.5173966218898624</v>
      </c>
      <c r="M42" s="14">
        <f t="shared" si="13"/>
        <v>0.6746999756838223</v>
      </c>
      <c r="N42" s="14"/>
      <c r="O42" s="14"/>
      <c r="P42" s="14"/>
      <c r="Q42" s="14"/>
      <c r="R42" s="14"/>
    </row>
    <row r="43" spans="2:18" ht="12">
      <c r="B43" s="14">
        <f aca="true" t="shared" si="14" ref="B43:M43">B$42*Ml2</f>
        <v>-0.10706265930987335</v>
      </c>
      <c r="C43" s="14">
        <f t="shared" si="14"/>
        <v>0.4947430207010517</v>
      </c>
      <c r="D43" s="14">
        <f t="shared" si="14"/>
        <v>1.1158220098612448</v>
      </c>
      <c r="E43" s="14">
        <f t="shared" si="14"/>
        <v>1.7581662985522306</v>
      </c>
      <c r="F43" s="14">
        <f t="shared" si="14"/>
        <v>2.4241393099784614</v>
      </c>
      <c r="G43" s="14">
        <f t="shared" si="14"/>
        <v>3.116581632169071</v>
      </c>
      <c r="H43" s="14">
        <f t="shared" si="14"/>
        <v>3.838959319938011</v>
      </c>
      <c r="I43" s="14">
        <f t="shared" si="14"/>
        <v>4.595578059988785</v>
      </c>
      <c r="J43" s="14">
        <f t="shared" si="14"/>
        <v>6.23506109966195</v>
      </c>
      <c r="K43" s="14">
        <f t="shared" si="14"/>
        <v>8.10425223719411</v>
      </c>
      <c r="L43" s="14">
        <f t="shared" si="14"/>
        <v>10.347932437797247</v>
      </c>
      <c r="M43" s="14">
        <f t="shared" si="14"/>
        <v>13.493999513676446</v>
      </c>
      <c r="N43" s="14"/>
      <c r="O43" s="14"/>
      <c r="P43" s="14"/>
      <c r="Q43" s="14"/>
      <c r="R43" s="14"/>
    </row>
    <row r="44" spans="2:13" ht="12">
      <c r="B44">
        <f>B43+$L$1</f>
        <v>-100000000000.10706</v>
      </c>
      <c r="C44">
        <f aca="true" t="shared" si="15" ref="C44:M44">C43+$L1</f>
        <v>-99999999999.50526</v>
      </c>
      <c r="D44">
        <f t="shared" si="15"/>
        <v>-99999999998.88417</v>
      </c>
      <c r="E44">
        <f t="shared" si="15"/>
        <v>-99999999998.24184</v>
      </c>
      <c r="F44">
        <f t="shared" si="15"/>
        <v>-99999999997.57587</v>
      </c>
      <c r="G44">
        <f t="shared" si="15"/>
        <v>-99999999996.88342</v>
      </c>
      <c r="H44">
        <f t="shared" si="15"/>
        <v>-99999999996.16104</v>
      </c>
      <c r="I44">
        <f t="shared" si="15"/>
        <v>-99999999995.40442</v>
      </c>
      <c r="J44">
        <f t="shared" si="15"/>
        <v>-99999999993.76494</v>
      </c>
      <c r="K44">
        <f t="shared" si="15"/>
        <v>-99999999991.89575</v>
      </c>
      <c r="L44">
        <f t="shared" si="15"/>
        <v>-99999999989.65207</v>
      </c>
      <c r="M44">
        <f t="shared" si="15"/>
        <v>-99999999986.506</v>
      </c>
    </row>
    <row r="45" spans="2:18" ht="12">
      <c r="B45" s="14">
        <f>B44+$K$1</f>
        <v>-0.1070556640625</v>
      </c>
      <c r="C45" s="14">
        <f aca="true" t="shared" si="16" ref="C45:M45">C44+$K1</f>
        <v>0.4947357177734375</v>
      </c>
      <c r="D45" s="14">
        <f t="shared" si="16"/>
        <v>1.1158294677734375</v>
      </c>
      <c r="E45" s="14">
        <f t="shared" si="16"/>
        <v>1.7581634521484375</v>
      </c>
      <c r="F45" s="14">
        <f t="shared" si="16"/>
        <v>2.42413330078125</v>
      </c>
      <c r="G45" s="14">
        <f t="shared" si="16"/>
        <v>3.1165771484375</v>
      </c>
      <c r="H45" s="14">
        <f t="shared" si="16"/>
        <v>3.838958740234375</v>
      </c>
      <c r="I45" s="14">
        <f t="shared" si="16"/>
        <v>4.5955810546875</v>
      </c>
      <c r="J45" s="14">
        <f t="shared" si="16"/>
        <v>6.2350616455078125</v>
      </c>
      <c r="K45" s="14">
        <f t="shared" si="16"/>
        <v>8.104248046875</v>
      </c>
      <c r="L45" s="14">
        <f t="shared" si="16"/>
        <v>10.347930908203125</v>
      </c>
      <c r="M45" s="14">
        <f t="shared" si="16"/>
        <v>13.494003295898438</v>
      </c>
      <c r="N45" s="14"/>
      <c r="O45" s="14"/>
      <c r="P45" s="14"/>
      <c r="Q45" s="14"/>
      <c r="R45" s="14"/>
    </row>
    <row r="46" spans="1:18" ht="12.75">
      <c r="A46" s="1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1:16" ht="12.75">
      <c r="A47" s="1"/>
      <c r="B47" s="14">
        <f aca="true" t="shared" si="17" ref="B47:M47">B34+INDEX(Uси,,2)</f>
        <v>5.75</v>
      </c>
      <c r="C47" s="14">
        <f t="shared" si="17"/>
        <v>5.5</v>
      </c>
      <c r="D47" s="14">
        <f t="shared" si="17"/>
        <v>5.25</v>
      </c>
      <c r="E47" s="14">
        <f t="shared" si="17"/>
        <v>5</v>
      </c>
      <c r="F47" s="14">
        <f t="shared" si="17"/>
        <v>4.75</v>
      </c>
      <c r="G47" s="14">
        <f t="shared" si="17"/>
        <v>4.5</v>
      </c>
      <c r="H47" s="14">
        <f t="shared" si="17"/>
        <v>4.25</v>
      </c>
      <c r="I47" s="14">
        <f t="shared" si="17"/>
        <v>4</v>
      </c>
      <c r="J47" s="14">
        <f t="shared" si="17"/>
        <v>3.5</v>
      </c>
      <c r="K47" s="14">
        <f t="shared" si="17"/>
        <v>3</v>
      </c>
      <c r="L47" s="14">
        <f t="shared" si="17"/>
        <v>2.5</v>
      </c>
      <c r="M47" s="14">
        <f t="shared" si="17"/>
        <v>2</v>
      </c>
      <c r="N47" s="14"/>
      <c r="O47" s="14"/>
      <c r="P47" s="14"/>
    </row>
    <row r="48" spans="1:16" ht="12.75">
      <c r="A48" s="1"/>
      <c r="B48" s="14">
        <f>SQRT(B47)</f>
        <v>2.3979157616563596</v>
      </c>
      <c r="C48" s="14">
        <f aca="true" t="shared" si="18" ref="C48:M48">SQRT(C47)</f>
        <v>2.345207879911715</v>
      </c>
      <c r="D48" s="14">
        <f t="shared" si="18"/>
        <v>2.29128784747792</v>
      </c>
      <c r="E48" s="14">
        <f t="shared" si="18"/>
        <v>2.23606797749979</v>
      </c>
      <c r="F48" s="14">
        <f t="shared" si="18"/>
        <v>2.179449471770337</v>
      </c>
      <c r="G48" s="14">
        <f t="shared" si="18"/>
        <v>2.1213203435596424</v>
      </c>
      <c r="H48" s="14">
        <f t="shared" si="18"/>
        <v>2.0615528128088303</v>
      </c>
      <c r="I48" s="14">
        <f t="shared" si="18"/>
        <v>2</v>
      </c>
      <c r="J48" s="14">
        <f t="shared" si="18"/>
        <v>1.8708286933869707</v>
      </c>
      <c r="K48" s="14">
        <f t="shared" si="18"/>
        <v>1.7320508075688772</v>
      </c>
      <c r="L48" s="14">
        <f t="shared" si="18"/>
        <v>1.5811388300841898</v>
      </c>
      <c r="M48" s="14">
        <f t="shared" si="18"/>
        <v>1.4142135623730951</v>
      </c>
      <c r="N48" s="14"/>
      <c r="O48" s="14"/>
      <c r="P48" s="14"/>
    </row>
    <row r="49" spans="1:16" ht="12.75">
      <c r="A49" s="1"/>
      <c r="B49" s="14">
        <f>B47*B48</f>
        <v>13.788015629524068</v>
      </c>
      <c r="C49" s="14">
        <f aca="true" t="shared" si="19" ref="C49:M49">C47*C48</f>
        <v>12.898643339514432</v>
      </c>
      <c r="D49" s="14">
        <f t="shared" si="19"/>
        <v>12.02926119925908</v>
      </c>
      <c r="E49" s="14">
        <f t="shared" si="19"/>
        <v>11.180339887498949</v>
      </c>
      <c r="F49" s="14">
        <f t="shared" si="19"/>
        <v>10.352384990909101</v>
      </c>
      <c r="G49" s="14">
        <f t="shared" si="19"/>
        <v>9.54594154601839</v>
      </c>
      <c r="H49" s="14">
        <f t="shared" si="19"/>
        <v>8.761599454437528</v>
      </c>
      <c r="I49" s="14">
        <f t="shared" si="19"/>
        <v>8</v>
      </c>
      <c r="J49" s="14">
        <f t="shared" si="19"/>
        <v>6.547900426854397</v>
      </c>
      <c r="K49" s="14">
        <f t="shared" si="19"/>
        <v>5.196152422706632</v>
      </c>
      <c r="L49" s="14">
        <f t="shared" si="19"/>
        <v>3.9528470752104745</v>
      </c>
      <c r="M49" s="14">
        <f t="shared" si="19"/>
        <v>2.8284271247461903</v>
      </c>
      <c r="N49" s="14"/>
      <c r="O49" s="14"/>
      <c r="P49" s="14"/>
    </row>
    <row r="50" spans="1:16" ht="12.75">
      <c r="A50" s="1"/>
      <c r="B50" s="14">
        <f>B$39-B49</f>
        <v>-6.5261718553851615</v>
      </c>
      <c r="C50" s="14">
        <f aca="true" t="shared" si="20" ref="C50:M50">C$39-C49</f>
        <v>-6.350742912660035</v>
      </c>
      <c r="D50" s="14">
        <f t="shared" si="20"/>
        <v>-6.170240376630098</v>
      </c>
      <c r="E50" s="14">
        <f t="shared" si="20"/>
        <v>-5.984187464792317</v>
      </c>
      <c r="F50" s="14">
        <f t="shared" si="20"/>
        <v>-5.792025904170426</v>
      </c>
      <c r="G50" s="14">
        <f t="shared" si="20"/>
        <v>-5.593094470807916</v>
      </c>
      <c r="H50" s="14">
        <f t="shared" si="20"/>
        <v>-5.386599454437528</v>
      </c>
      <c r="I50" s="14">
        <f t="shared" si="20"/>
        <v>-5.17157287525381</v>
      </c>
      <c r="J50" s="14">
        <f t="shared" si="20"/>
        <v>-4.710783119767014</v>
      </c>
      <c r="K50" s="14">
        <f t="shared" si="20"/>
        <v>-4.196152422706632</v>
      </c>
      <c r="L50" s="14">
        <f t="shared" si="20"/>
        <v>-3.5992936846172006</v>
      </c>
      <c r="M50" s="14">
        <f t="shared" si="20"/>
        <v>-2.8284271247461903</v>
      </c>
      <c r="N50" s="14"/>
      <c r="O50" s="14"/>
      <c r="P50" s="14"/>
    </row>
    <row r="51" spans="1:16" ht="12.75">
      <c r="A51" s="1"/>
      <c r="B51" s="14">
        <f aca="true" t="shared" si="21" ref="B51:M51">B50*Ml1</f>
        <v>-2.1229638632483474</v>
      </c>
      <c r="C51" s="14">
        <f t="shared" si="21"/>
        <v>-2.0658968239141022</v>
      </c>
      <c r="D51" s="14">
        <f t="shared" si="21"/>
        <v>-2.0071793445544324</v>
      </c>
      <c r="E51" s="14">
        <f t="shared" si="21"/>
        <v>-1.9466563278095064</v>
      </c>
      <c r="F51" s="14">
        <f t="shared" si="21"/>
        <v>-1.8841461674665705</v>
      </c>
      <c r="G51" s="14">
        <f t="shared" si="21"/>
        <v>-1.819433767356494</v>
      </c>
      <c r="H51" s="14">
        <f t="shared" si="21"/>
        <v>-1.7522609335100372</v>
      </c>
      <c r="I51" s="14">
        <f t="shared" si="21"/>
        <v>-1.6823127820729493</v>
      </c>
      <c r="J51" s="14">
        <f t="shared" si="21"/>
        <v>-1.532417863408449</v>
      </c>
      <c r="K51" s="14">
        <f t="shared" si="21"/>
        <v>-1.3650084851408553</v>
      </c>
      <c r="L51" s="14">
        <f t="shared" si="21"/>
        <v>-1.17085032312704</v>
      </c>
      <c r="M51" s="14">
        <f t="shared" si="21"/>
        <v>-0.9200874124564722</v>
      </c>
      <c r="N51" s="14"/>
      <c r="O51" s="14"/>
      <c r="P51" s="14"/>
    </row>
    <row r="52" spans="1:16" ht="12.75">
      <c r="A52" s="1"/>
      <c r="B52" s="14">
        <f aca="true" t="shared" si="22" ref="B52:M52">INDEX(Uси,,2)+B51</f>
        <v>-0.1229638632483474</v>
      </c>
      <c r="C52" s="14">
        <f t="shared" si="22"/>
        <v>-0.06589682391410223</v>
      </c>
      <c r="D52" s="14">
        <f t="shared" si="22"/>
        <v>-0.007179344554432365</v>
      </c>
      <c r="E52" s="14">
        <f t="shared" si="22"/>
        <v>0.05334367219049363</v>
      </c>
      <c r="F52" s="14">
        <f t="shared" si="22"/>
        <v>0.11585383253342951</v>
      </c>
      <c r="G52" s="14">
        <f t="shared" si="22"/>
        <v>0.18056623264350602</v>
      </c>
      <c r="H52" s="14">
        <f t="shared" si="22"/>
        <v>0.2477390664899628</v>
      </c>
      <c r="I52" s="14">
        <f t="shared" si="22"/>
        <v>0.3176872179270507</v>
      </c>
      <c r="J52" s="14">
        <f t="shared" si="22"/>
        <v>0.4675821365915509</v>
      </c>
      <c r="K52" s="14">
        <f t="shared" si="22"/>
        <v>0.6349915148591447</v>
      </c>
      <c r="L52" s="14">
        <f t="shared" si="22"/>
        <v>0.82914967687296</v>
      </c>
      <c r="M52" s="14">
        <f t="shared" si="22"/>
        <v>1.0799125875435278</v>
      </c>
      <c r="N52" s="14"/>
      <c r="O52" s="14"/>
      <c r="P52" s="14"/>
    </row>
    <row r="53" spans="1:16" ht="12.75">
      <c r="A53" s="1"/>
      <c r="B53" s="14">
        <f aca="true" t="shared" si="23" ref="B53:M53">B52*Ml2</f>
        <v>-2.459277264966948</v>
      </c>
      <c r="C53" s="14">
        <f t="shared" si="23"/>
        <v>-1.3179364782820446</v>
      </c>
      <c r="D53" s="14">
        <f t="shared" si="23"/>
        <v>-0.1435868910886473</v>
      </c>
      <c r="E53" s="14">
        <f t="shared" si="23"/>
        <v>1.0668734438098726</v>
      </c>
      <c r="F53" s="14">
        <f t="shared" si="23"/>
        <v>2.3170766506685903</v>
      </c>
      <c r="G53" s="14">
        <f t="shared" si="23"/>
        <v>3.6113246528701204</v>
      </c>
      <c r="H53" s="14">
        <f t="shared" si="23"/>
        <v>4.954781329799256</v>
      </c>
      <c r="I53" s="14">
        <f t="shared" si="23"/>
        <v>6.353744358541014</v>
      </c>
      <c r="J53" s="14">
        <f t="shared" si="23"/>
        <v>9.351642731831017</v>
      </c>
      <c r="K53" s="14">
        <f t="shared" si="23"/>
        <v>12.699830297182896</v>
      </c>
      <c r="L53" s="14">
        <f t="shared" si="23"/>
        <v>16.582993537459203</v>
      </c>
      <c r="M53" s="14">
        <f t="shared" si="23"/>
        <v>21.598251750870556</v>
      </c>
      <c r="N53" s="14"/>
      <c r="O53" s="14"/>
      <c r="P53" s="14"/>
    </row>
    <row r="54" spans="1:16" ht="12.75">
      <c r="A54" s="1"/>
      <c r="B54" s="14">
        <f>B53+$L$1</f>
        <v>-100000000002.45927</v>
      </c>
      <c r="C54" s="14">
        <f aca="true" t="shared" si="24" ref="C54:M54">C53+$L$1</f>
        <v>-100000000001.31793</v>
      </c>
      <c r="D54" s="14">
        <f t="shared" si="24"/>
        <v>-100000000000.14359</v>
      </c>
      <c r="E54" s="14">
        <f t="shared" si="24"/>
        <v>-99999999998.93312</v>
      </c>
      <c r="F54" s="14">
        <f t="shared" si="24"/>
        <v>-99999999997.68292</v>
      </c>
      <c r="G54" s="14">
        <f t="shared" si="24"/>
        <v>-99999999996.38867</v>
      </c>
      <c r="H54" s="14">
        <f t="shared" si="24"/>
        <v>-99999999995.04521</v>
      </c>
      <c r="I54" s="14">
        <f t="shared" si="24"/>
        <v>-99999999993.64626</v>
      </c>
      <c r="J54" s="14">
        <f t="shared" si="24"/>
        <v>-99999999990.64836</v>
      </c>
      <c r="K54" s="14">
        <f t="shared" si="24"/>
        <v>-99999999987.30017</v>
      </c>
      <c r="L54" s="14">
        <f t="shared" si="24"/>
        <v>-99999999983.417</v>
      </c>
      <c r="M54" s="14">
        <f t="shared" si="24"/>
        <v>-99999999978.40175</v>
      </c>
      <c r="N54" s="14"/>
      <c r="O54" s="14"/>
      <c r="P54" s="14"/>
    </row>
    <row r="55" spans="1:16" ht="12">
      <c r="A55" s="14"/>
      <c r="B55" s="14">
        <f>B54+$K$1</f>
        <v>-2.4592742919921875</v>
      </c>
      <c r="C55" s="14">
        <f aca="true" t="shared" si="25" ref="C55:M55">C54+$K$1</f>
        <v>-1.31793212890625</v>
      </c>
      <c r="D55" s="14">
        <f t="shared" si="25"/>
        <v>-0.143585205078125</v>
      </c>
      <c r="E55" s="14">
        <f t="shared" si="25"/>
        <v>1.0668792724609375</v>
      </c>
      <c r="F55" s="14">
        <f t="shared" si="25"/>
        <v>2.31707763671875</v>
      </c>
      <c r="G55" s="14">
        <f t="shared" si="25"/>
        <v>3.611328125</v>
      </c>
      <c r="H55" s="14">
        <f t="shared" si="25"/>
        <v>4.9547882080078125</v>
      </c>
      <c r="I55" s="14">
        <f t="shared" si="25"/>
        <v>6.3537445068359375</v>
      </c>
      <c r="J55" s="14">
        <f t="shared" si="25"/>
        <v>9.351638793945312</v>
      </c>
      <c r="K55" s="14">
        <f t="shared" si="25"/>
        <v>12.6998291015625</v>
      </c>
      <c r="L55" s="14">
        <f t="shared" si="25"/>
        <v>16.582992553710938</v>
      </c>
      <c r="M55" s="14">
        <f t="shared" si="25"/>
        <v>21.598251342773438</v>
      </c>
      <c r="N55" s="14"/>
      <c r="O55" s="14"/>
      <c r="P55" s="14"/>
    </row>
    <row r="56" spans="1:16" ht="1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2">
      <c r="A57" s="14"/>
      <c r="B57" s="14">
        <f aca="true" t="shared" si="26" ref="B57:M57">B34+INDEX(Uси,,3)</f>
        <v>6.75</v>
      </c>
      <c r="C57" s="14">
        <f t="shared" si="26"/>
        <v>6.5</v>
      </c>
      <c r="D57" s="14">
        <f t="shared" si="26"/>
        <v>6.25</v>
      </c>
      <c r="E57" s="14">
        <f t="shared" si="26"/>
        <v>6</v>
      </c>
      <c r="F57" s="14">
        <f t="shared" si="26"/>
        <v>5.75</v>
      </c>
      <c r="G57" s="14">
        <f t="shared" si="26"/>
        <v>5.5</v>
      </c>
      <c r="H57" s="14">
        <f t="shared" si="26"/>
        <v>5.25</v>
      </c>
      <c r="I57" s="14">
        <f t="shared" si="26"/>
        <v>5</v>
      </c>
      <c r="J57" s="14">
        <f t="shared" si="26"/>
        <v>4.5</v>
      </c>
      <c r="K57" s="14">
        <f t="shared" si="26"/>
        <v>4</v>
      </c>
      <c r="L57" s="14">
        <f t="shared" si="26"/>
        <v>3.5</v>
      </c>
      <c r="M57" s="14">
        <f t="shared" si="26"/>
        <v>3</v>
      </c>
      <c r="N57" s="14"/>
      <c r="O57" s="14"/>
      <c r="P57" s="14"/>
    </row>
    <row r="58" spans="1:16" ht="12">
      <c r="A58" s="14"/>
      <c r="B58" s="14">
        <f>SQRT(B57)</f>
        <v>2.598076211353316</v>
      </c>
      <c r="C58" s="14">
        <f aca="true" t="shared" si="27" ref="C58:M58">SQRT(C57)</f>
        <v>2.5495097567963922</v>
      </c>
      <c r="D58" s="14">
        <f t="shared" si="27"/>
        <v>2.5</v>
      </c>
      <c r="E58" s="14">
        <f t="shared" si="27"/>
        <v>2.449489742783178</v>
      </c>
      <c r="F58" s="14">
        <f t="shared" si="27"/>
        <v>2.3979157616563596</v>
      </c>
      <c r="G58" s="14">
        <f t="shared" si="27"/>
        <v>2.345207879911715</v>
      </c>
      <c r="H58" s="14">
        <f t="shared" si="27"/>
        <v>2.29128784747792</v>
      </c>
      <c r="I58" s="14">
        <f t="shared" si="27"/>
        <v>2.23606797749979</v>
      </c>
      <c r="J58" s="14">
        <f t="shared" si="27"/>
        <v>2.1213203435596424</v>
      </c>
      <c r="K58" s="14">
        <f t="shared" si="27"/>
        <v>2</v>
      </c>
      <c r="L58" s="14">
        <f t="shared" si="27"/>
        <v>1.8708286933869707</v>
      </c>
      <c r="M58" s="14">
        <f t="shared" si="27"/>
        <v>1.7320508075688772</v>
      </c>
      <c r="N58" s="14"/>
      <c r="O58" s="14"/>
      <c r="P58" s="14"/>
    </row>
    <row r="59" spans="1:16" ht="12">
      <c r="A59" s="14"/>
      <c r="B59" s="14">
        <f>B57*B58</f>
        <v>17.537014426634883</v>
      </c>
      <c r="C59" s="14">
        <f aca="true" t="shared" si="28" ref="C59:M59">C57*C58</f>
        <v>16.57181341917655</v>
      </c>
      <c r="D59" s="14">
        <f t="shared" si="28"/>
        <v>15.625</v>
      </c>
      <c r="E59" s="14">
        <f t="shared" si="28"/>
        <v>14.696938456699067</v>
      </c>
      <c r="F59" s="14">
        <f t="shared" si="28"/>
        <v>13.788015629524068</v>
      </c>
      <c r="G59" s="14">
        <f t="shared" si="28"/>
        <v>12.898643339514432</v>
      </c>
      <c r="H59" s="14">
        <f t="shared" si="28"/>
        <v>12.02926119925908</v>
      </c>
      <c r="I59" s="14">
        <f t="shared" si="28"/>
        <v>11.180339887498949</v>
      </c>
      <c r="J59" s="14">
        <f t="shared" si="28"/>
        <v>9.54594154601839</v>
      </c>
      <c r="K59" s="14">
        <f t="shared" si="28"/>
        <v>8</v>
      </c>
      <c r="L59" s="14">
        <f t="shared" si="28"/>
        <v>6.547900426854397</v>
      </c>
      <c r="M59" s="14">
        <f t="shared" si="28"/>
        <v>5.196152422706632</v>
      </c>
      <c r="N59" s="14"/>
      <c r="O59" s="14"/>
      <c r="P59" s="14"/>
    </row>
    <row r="60" spans="1:16" ht="12">
      <c r="A60" s="14"/>
      <c r="B60" s="14">
        <f>B$39-B59</f>
        <v>-10.275170652495976</v>
      </c>
      <c r="C60" s="14">
        <f aca="true" t="shared" si="29" ref="C60:M60">C$39-C59</f>
        <v>-10.023912992322153</v>
      </c>
      <c r="D60" s="14">
        <f t="shared" si="29"/>
        <v>-9.765979177371019</v>
      </c>
      <c r="E60" s="14">
        <f t="shared" si="29"/>
        <v>-9.500786033992435</v>
      </c>
      <c r="F60" s="14">
        <f t="shared" si="29"/>
        <v>-9.227656542785393</v>
      </c>
      <c r="G60" s="14">
        <f t="shared" si="29"/>
        <v>-8.945796264303958</v>
      </c>
      <c r="H60" s="14">
        <f t="shared" si="29"/>
        <v>-8.65426119925908</v>
      </c>
      <c r="I60" s="14">
        <f t="shared" si="29"/>
        <v>-8.35191276275276</v>
      </c>
      <c r="J60" s="14">
        <f t="shared" si="29"/>
        <v>-7.708824238931007</v>
      </c>
      <c r="K60" s="14">
        <f t="shared" si="29"/>
        <v>-7</v>
      </c>
      <c r="L60" s="14">
        <f t="shared" si="29"/>
        <v>-6.1943470362611235</v>
      </c>
      <c r="M60" s="14">
        <f t="shared" si="29"/>
        <v>-5.196152422706632</v>
      </c>
      <c r="N60" s="14"/>
      <c r="O60" s="14"/>
      <c r="P60" s="14"/>
    </row>
    <row r="61" spans="1:16" ht="12">
      <c r="A61" s="14"/>
      <c r="B61" s="14">
        <f aca="true" t="shared" si="30" ref="B61:M61">B60*Ml1</f>
        <v>-3.3425132631098164</v>
      </c>
      <c r="C61" s="14">
        <f t="shared" si="30"/>
        <v>-3.2607791401456456</v>
      </c>
      <c r="D61" s="14">
        <f t="shared" si="30"/>
        <v>-3.176873263870077</v>
      </c>
      <c r="E61" s="14">
        <f t="shared" si="30"/>
        <v>-3.0906059278805404</v>
      </c>
      <c r="F61" s="14">
        <f t="shared" si="30"/>
        <v>-3.0017568977494244</v>
      </c>
      <c r="G61" s="14">
        <f t="shared" si="30"/>
        <v>-2.9100677423056487</v>
      </c>
      <c r="H61" s="14">
        <f t="shared" si="30"/>
        <v>-2.815231378557532</v>
      </c>
      <c r="I61" s="14">
        <f t="shared" si="30"/>
        <v>-2.716877424810067</v>
      </c>
      <c r="J61" s="14">
        <f t="shared" si="30"/>
        <v>-2.5076807123733964</v>
      </c>
      <c r="K61" s="14">
        <f t="shared" si="30"/>
        <v>-2.2771001702132434</v>
      </c>
      <c r="L61" s="14">
        <f t="shared" si="30"/>
        <v>-2.0150212415185864</v>
      </c>
      <c r="M61" s="14">
        <f t="shared" si="30"/>
        <v>-1.690308509457033</v>
      </c>
      <c r="N61" s="14"/>
      <c r="O61" s="14"/>
      <c r="P61" s="14"/>
    </row>
    <row r="62" spans="1:16" ht="12">
      <c r="A62" s="14"/>
      <c r="B62" s="14">
        <f aca="true" t="shared" si="31" ref="B62:M62">INDEX(Uси,,3)+B61</f>
        <v>-0.34251326310981645</v>
      </c>
      <c r="C62" s="14">
        <f t="shared" si="31"/>
        <v>-0.2607791401456456</v>
      </c>
      <c r="D62" s="14">
        <f t="shared" si="31"/>
        <v>-0.17687326387007696</v>
      </c>
      <c r="E62" s="14">
        <f t="shared" si="31"/>
        <v>-0.09060592788054045</v>
      </c>
      <c r="F62" s="14">
        <f t="shared" si="31"/>
        <v>-0.0017568977494244464</v>
      </c>
      <c r="G62" s="14">
        <f t="shared" si="31"/>
        <v>0.08993225769435131</v>
      </c>
      <c r="H62" s="14">
        <f t="shared" si="31"/>
        <v>0.1847686214424682</v>
      </c>
      <c r="I62" s="14">
        <f t="shared" si="31"/>
        <v>0.2831225751899331</v>
      </c>
      <c r="J62" s="14">
        <f t="shared" si="31"/>
        <v>0.4923192876266036</v>
      </c>
      <c r="K62" s="14">
        <f t="shared" si="31"/>
        <v>0.7228998297867566</v>
      </c>
      <c r="L62" s="14">
        <f t="shared" si="31"/>
        <v>0.9849787584814136</v>
      </c>
      <c r="M62" s="14">
        <f t="shared" si="31"/>
        <v>1.309691490542967</v>
      </c>
      <c r="N62" s="14"/>
      <c r="O62" s="14"/>
      <c r="P62" s="14"/>
    </row>
    <row r="63" spans="1:16" ht="12">
      <c r="A63" s="14"/>
      <c r="B63" s="14">
        <f aca="true" t="shared" si="32" ref="B63:M63">B62*Ml2</f>
        <v>-6.850265262196329</v>
      </c>
      <c r="C63" s="14">
        <f t="shared" si="32"/>
        <v>-5.2155828029129125</v>
      </c>
      <c r="D63" s="14">
        <f t="shared" si="32"/>
        <v>-3.537465277401539</v>
      </c>
      <c r="E63" s="14">
        <f t="shared" si="32"/>
        <v>-1.812118557610809</v>
      </c>
      <c r="F63" s="14">
        <f t="shared" si="32"/>
        <v>-0.03513795498848893</v>
      </c>
      <c r="G63" s="14">
        <f t="shared" si="32"/>
        <v>1.7986451538870263</v>
      </c>
      <c r="H63" s="14">
        <f t="shared" si="32"/>
        <v>3.695372428849364</v>
      </c>
      <c r="I63" s="14">
        <f t="shared" si="32"/>
        <v>5.662451503798662</v>
      </c>
      <c r="J63" s="14">
        <f t="shared" si="32"/>
        <v>9.846385752532072</v>
      </c>
      <c r="K63" s="14">
        <f t="shared" si="32"/>
        <v>14.457996595735132</v>
      </c>
      <c r="L63" s="14">
        <f t="shared" si="32"/>
        <v>19.69957516962827</v>
      </c>
      <c r="M63" s="14">
        <f t="shared" si="32"/>
        <v>26.19382981085934</v>
      </c>
      <c r="N63" s="14"/>
      <c r="O63" s="14"/>
      <c r="P63" s="14"/>
    </row>
    <row r="64" spans="1:16" ht="12">
      <c r="A64" s="14"/>
      <c r="B64" s="14">
        <f>B63+$L$1</f>
        <v>-100000000006.85027</v>
      </c>
      <c r="C64" s="14">
        <f aca="true" t="shared" si="33" ref="C64:M64">C63+$L$1</f>
        <v>-100000000005.21558</v>
      </c>
      <c r="D64" s="14">
        <f t="shared" si="33"/>
        <v>-100000000003.53746</v>
      </c>
      <c r="E64" s="14">
        <f t="shared" si="33"/>
        <v>-100000000001.81212</v>
      </c>
      <c r="F64" s="14">
        <f t="shared" si="33"/>
        <v>-100000000000.03514</v>
      </c>
      <c r="G64" s="14">
        <f t="shared" si="33"/>
        <v>-99999999998.20135</v>
      </c>
      <c r="H64" s="14">
        <f t="shared" si="33"/>
        <v>-99999999996.30463</v>
      </c>
      <c r="I64" s="14">
        <f t="shared" si="33"/>
        <v>-99999999994.33755</v>
      </c>
      <c r="J64" s="14">
        <f t="shared" si="33"/>
        <v>-99999999990.15361</v>
      </c>
      <c r="K64" s="14">
        <f t="shared" si="33"/>
        <v>-99999999985.542</v>
      </c>
      <c r="L64" s="14">
        <f t="shared" si="33"/>
        <v>-99999999980.30043</v>
      </c>
      <c r="M64" s="14">
        <f t="shared" si="33"/>
        <v>-99999999973.80617</v>
      </c>
      <c r="N64" s="14"/>
      <c r="O64" s="14"/>
      <c r="P64" s="14"/>
    </row>
    <row r="65" spans="1:16" ht="12">
      <c r="A65" s="14"/>
      <c r="B65" s="14">
        <f>B64+$K$1</f>
        <v>-6.8502655029296875</v>
      </c>
      <c r="C65" s="14">
        <f aca="true" t="shared" si="34" ref="C65:M65">C64+$K$1</f>
        <v>-5.215576171875</v>
      </c>
      <c r="D65" s="14">
        <f t="shared" si="34"/>
        <v>-3.5374603271484375</v>
      </c>
      <c r="E65" s="14">
        <f t="shared" si="34"/>
        <v>-1.8121185302734375</v>
      </c>
      <c r="F65" s="14">
        <f t="shared" si="34"/>
        <v>-0.0351409912109375</v>
      </c>
      <c r="G65" s="14">
        <f t="shared" si="34"/>
        <v>1.79864501953125</v>
      </c>
      <c r="H65" s="14">
        <f t="shared" si="34"/>
        <v>3.69537353515625</v>
      </c>
      <c r="I65" s="14">
        <f t="shared" si="34"/>
        <v>5.662445068359375</v>
      </c>
      <c r="J65" s="14">
        <f t="shared" si="34"/>
        <v>9.846389770507812</v>
      </c>
      <c r="K65" s="14">
        <f t="shared" si="34"/>
        <v>14.457992553710938</v>
      </c>
      <c r="L65" s="14">
        <f t="shared" si="34"/>
        <v>19.699569702148438</v>
      </c>
      <c r="M65" s="14">
        <f t="shared" si="34"/>
        <v>26.193832397460938</v>
      </c>
      <c r="N65" s="14"/>
      <c r="O65" s="14"/>
      <c r="P65" s="14"/>
    </row>
    <row r="66" spans="1:16" ht="1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ht="12">
      <c r="A67" s="14"/>
      <c r="B67" s="14">
        <f aca="true" t="shared" si="35" ref="B67:M67">B$34+INDEX(Uси,,4)</f>
        <v>7.75</v>
      </c>
      <c r="C67" s="14">
        <f t="shared" si="35"/>
        <v>7.5</v>
      </c>
      <c r="D67" s="14">
        <f t="shared" si="35"/>
        <v>7.25</v>
      </c>
      <c r="E67" s="14">
        <f t="shared" si="35"/>
        <v>7</v>
      </c>
      <c r="F67" s="14">
        <f t="shared" si="35"/>
        <v>6.75</v>
      </c>
      <c r="G67" s="14">
        <f t="shared" si="35"/>
        <v>6.5</v>
      </c>
      <c r="H67" s="14">
        <f t="shared" si="35"/>
        <v>6.25</v>
      </c>
      <c r="I67" s="14">
        <f t="shared" si="35"/>
        <v>6</v>
      </c>
      <c r="J67" s="14">
        <f t="shared" si="35"/>
        <v>5.5</v>
      </c>
      <c r="K67" s="14">
        <f t="shared" si="35"/>
        <v>5</v>
      </c>
      <c r="L67" s="14">
        <f t="shared" si="35"/>
        <v>4.5</v>
      </c>
      <c r="M67" s="14">
        <f t="shared" si="35"/>
        <v>4</v>
      </c>
      <c r="N67" s="14"/>
      <c r="O67" s="14"/>
      <c r="P67" s="14"/>
    </row>
    <row r="68" spans="1:16" ht="12">
      <c r="A68" s="14"/>
      <c r="B68" s="14">
        <f>SQRT(B67)</f>
        <v>2.7838821814150108</v>
      </c>
      <c r="C68" s="14">
        <f aca="true" t="shared" si="36" ref="C68:M68">SQRT(C67)</f>
        <v>2.7386127875258306</v>
      </c>
      <c r="D68" s="14">
        <f t="shared" si="36"/>
        <v>2.692582403567252</v>
      </c>
      <c r="E68" s="14">
        <f t="shared" si="36"/>
        <v>2.6457513110645907</v>
      </c>
      <c r="F68" s="14">
        <f t="shared" si="36"/>
        <v>2.598076211353316</v>
      </c>
      <c r="G68" s="14">
        <f t="shared" si="36"/>
        <v>2.5495097567963922</v>
      </c>
      <c r="H68" s="14">
        <f t="shared" si="36"/>
        <v>2.5</v>
      </c>
      <c r="I68" s="14">
        <f t="shared" si="36"/>
        <v>2.449489742783178</v>
      </c>
      <c r="J68" s="14">
        <f t="shared" si="36"/>
        <v>2.345207879911715</v>
      </c>
      <c r="K68" s="14">
        <f t="shared" si="36"/>
        <v>2.23606797749979</v>
      </c>
      <c r="L68" s="14">
        <f t="shared" si="36"/>
        <v>2.1213203435596424</v>
      </c>
      <c r="M68" s="14">
        <f t="shared" si="36"/>
        <v>2</v>
      </c>
      <c r="N68" s="14"/>
      <c r="O68" s="14"/>
      <c r="P68" s="14"/>
    </row>
    <row r="69" spans="1:16" ht="12.75">
      <c r="A69" s="1"/>
      <c r="B69" s="14">
        <f>B67*B68</f>
        <v>21.575086905966334</v>
      </c>
      <c r="C69" s="14">
        <f aca="true" t="shared" si="37" ref="C69:M69">C67*C68</f>
        <v>20.53959590644373</v>
      </c>
      <c r="D69" s="14">
        <f t="shared" si="37"/>
        <v>19.521222425862575</v>
      </c>
      <c r="E69" s="14">
        <f t="shared" si="37"/>
        <v>18.520259177452136</v>
      </c>
      <c r="F69" s="14">
        <f t="shared" si="37"/>
        <v>17.537014426634883</v>
      </c>
      <c r="G69" s="14">
        <f t="shared" si="37"/>
        <v>16.57181341917655</v>
      </c>
      <c r="H69" s="14">
        <f t="shared" si="37"/>
        <v>15.625</v>
      </c>
      <c r="I69" s="14">
        <f t="shared" si="37"/>
        <v>14.696938456699067</v>
      </c>
      <c r="J69" s="14">
        <f t="shared" si="37"/>
        <v>12.898643339514432</v>
      </c>
      <c r="K69" s="14">
        <f t="shared" si="37"/>
        <v>11.180339887498949</v>
      </c>
      <c r="L69" s="14">
        <f t="shared" si="37"/>
        <v>9.54594154601839</v>
      </c>
      <c r="M69" s="14">
        <f t="shared" si="37"/>
        <v>8</v>
      </c>
      <c r="N69" s="14"/>
      <c r="O69" s="14"/>
      <c r="P69" s="14"/>
    </row>
    <row r="70" spans="1:16" ht="12.75">
      <c r="A70" s="1"/>
      <c r="B70" s="14">
        <f>B$39-B69</f>
        <v>-14.313243131827427</v>
      </c>
      <c r="C70" s="14">
        <f aca="true" t="shared" si="38" ref="C70:M70">C$39-C69</f>
        <v>-13.991695479589332</v>
      </c>
      <c r="D70" s="14">
        <f t="shared" si="38"/>
        <v>-13.662201603233594</v>
      </c>
      <c r="E70" s="14">
        <f t="shared" si="38"/>
        <v>-13.324106754745504</v>
      </c>
      <c r="F70" s="14">
        <f t="shared" si="38"/>
        <v>-12.976655339896208</v>
      </c>
      <c r="G70" s="14">
        <f t="shared" si="38"/>
        <v>-12.618966343966076</v>
      </c>
      <c r="H70" s="14">
        <f t="shared" si="38"/>
        <v>-12.25</v>
      </c>
      <c r="I70" s="14">
        <f t="shared" si="38"/>
        <v>-11.868511331952877</v>
      </c>
      <c r="J70" s="14">
        <f t="shared" si="38"/>
        <v>-11.061526032427048</v>
      </c>
      <c r="K70" s="14">
        <f t="shared" si="38"/>
        <v>-10.180339887498949</v>
      </c>
      <c r="L70" s="14">
        <f t="shared" si="38"/>
        <v>-9.192388155425117</v>
      </c>
      <c r="M70" s="14">
        <f t="shared" si="38"/>
        <v>-8</v>
      </c>
      <c r="N70" s="14"/>
      <c r="O70" s="14"/>
      <c r="P70" s="14"/>
    </row>
    <row r="71" spans="1:16" ht="12.75">
      <c r="A71" s="1"/>
      <c r="B71" s="14">
        <f aca="true" t="shared" si="39" ref="B71:M71">B70*Ml1</f>
        <v>-4.656098338826825</v>
      </c>
      <c r="C71" s="14">
        <f t="shared" si="39"/>
        <v>-4.551498879734963</v>
      </c>
      <c r="D71" s="14">
        <f t="shared" si="39"/>
        <v>-4.44431451374441</v>
      </c>
      <c r="E71" s="14">
        <f t="shared" si="39"/>
        <v>-4.33433225131006</v>
      </c>
      <c r="F71" s="14">
        <f t="shared" si="39"/>
        <v>-4.2213062976108935</v>
      </c>
      <c r="G71" s="14">
        <f t="shared" si="39"/>
        <v>-4.104950058537192</v>
      </c>
      <c r="H71" s="14">
        <f t="shared" si="39"/>
        <v>-3.9849252978731764</v>
      </c>
      <c r="I71" s="14">
        <f t="shared" si="39"/>
        <v>-3.860827024881101</v>
      </c>
      <c r="J71" s="14">
        <f t="shared" si="39"/>
        <v>-3.598314687322551</v>
      </c>
      <c r="K71" s="14">
        <f t="shared" si="39"/>
        <v>-3.3116648129503616</v>
      </c>
      <c r="L71" s="14">
        <f t="shared" si="39"/>
        <v>-2.9902840904835344</v>
      </c>
      <c r="M71" s="14">
        <f t="shared" si="39"/>
        <v>-2.6024001945294213</v>
      </c>
      <c r="N71" s="14"/>
      <c r="O71" s="14"/>
      <c r="P71" s="14"/>
    </row>
    <row r="72" spans="1:16" ht="12.75">
      <c r="A72" s="1"/>
      <c r="B72" s="14">
        <f aca="true" t="shared" si="40" ref="B72:M72">INDEX(Uси,,4)+B71</f>
        <v>-0.6560983388268253</v>
      </c>
      <c r="C72" s="14">
        <f t="shared" si="40"/>
        <v>-0.5514988797349627</v>
      </c>
      <c r="D72" s="14">
        <f t="shared" si="40"/>
        <v>-0.44431451374441</v>
      </c>
      <c r="E72" s="14">
        <f t="shared" si="40"/>
        <v>-0.3343322513100597</v>
      </c>
      <c r="F72" s="14">
        <f t="shared" si="40"/>
        <v>-0.2213062976108935</v>
      </c>
      <c r="G72" s="14">
        <f t="shared" si="40"/>
        <v>-0.10495005853719164</v>
      </c>
      <c r="H72" s="14">
        <f t="shared" si="40"/>
        <v>0.015074702126823603</v>
      </c>
      <c r="I72" s="14">
        <f t="shared" si="40"/>
        <v>0.1391729751188988</v>
      </c>
      <c r="J72" s="14">
        <f t="shared" si="40"/>
        <v>0.4016853126774489</v>
      </c>
      <c r="K72" s="14">
        <f t="shared" si="40"/>
        <v>0.6883351870496384</v>
      </c>
      <c r="L72" s="14">
        <f t="shared" si="40"/>
        <v>1.0097159095164656</v>
      </c>
      <c r="M72" s="14">
        <f t="shared" si="40"/>
        <v>1.3975998054705787</v>
      </c>
      <c r="N72" s="14"/>
      <c r="O72" s="14"/>
      <c r="P72" s="14"/>
    </row>
    <row r="73" spans="1:16" ht="12.75">
      <c r="A73" s="1"/>
      <c r="B73" s="14">
        <f aca="true" t="shared" si="41" ref="B73:M73">B72*Ml2</f>
        <v>-13.121966776536507</v>
      </c>
      <c r="C73" s="14">
        <f t="shared" si="41"/>
        <v>-11.029977594699254</v>
      </c>
      <c r="D73" s="14">
        <f t="shared" si="41"/>
        <v>-8.8862902748882</v>
      </c>
      <c r="E73" s="14">
        <f t="shared" si="41"/>
        <v>-6.6866450262011945</v>
      </c>
      <c r="F73" s="14">
        <f t="shared" si="41"/>
        <v>-4.42612595221787</v>
      </c>
      <c r="G73" s="14">
        <f t="shared" si="41"/>
        <v>-2.0990011707438327</v>
      </c>
      <c r="H73" s="14">
        <f t="shared" si="41"/>
        <v>0.30149404253647205</v>
      </c>
      <c r="I73" s="14">
        <f t="shared" si="41"/>
        <v>2.7834595023779762</v>
      </c>
      <c r="J73" s="14">
        <f t="shared" si="41"/>
        <v>8.033706253548978</v>
      </c>
      <c r="K73" s="14">
        <f t="shared" si="41"/>
        <v>13.766703740992767</v>
      </c>
      <c r="L73" s="14">
        <f t="shared" si="41"/>
        <v>20.194318190329312</v>
      </c>
      <c r="M73" s="14">
        <f t="shared" si="41"/>
        <v>27.951996109411574</v>
      </c>
      <c r="N73" s="14"/>
      <c r="O73" s="14"/>
      <c r="P73" s="14"/>
    </row>
    <row r="74" spans="1:16" ht="12.75">
      <c r="A74" s="1"/>
      <c r="B74" s="14">
        <f>B73+$L$1</f>
        <v>-100000000013.12196</v>
      </c>
      <c r="C74" s="14">
        <f aca="true" t="shared" si="42" ref="C74:M74">C73+$L$1</f>
        <v>-100000000011.02998</v>
      </c>
      <c r="D74" s="14">
        <f t="shared" si="42"/>
        <v>-100000000008.88629</v>
      </c>
      <c r="E74" s="14">
        <f t="shared" si="42"/>
        <v>-100000000006.68665</v>
      </c>
      <c r="F74" s="14">
        <f t="shared" si="42"/>
        <v>-100000000004.42613</v>
      </c>
      <c r="G74" s="14">
        <f t="shared" si="42"/>
        <v>-100000000002.099</v>
      </c>
      <c r="H74" s="14">
        <f t="shared" si="42"/>
        <v>-99999999999.6985</v>
      </c>
      <c r="I74" s="14">
        <f t="shared" si="42"/>
        <v>-99999999997.21654</v>
      </c>
      <c r="J74" s="14">
        <f t="shared" si="42"/>
        <v>-99999999991.9663</v>
      </c>
      <c r="K74" s="14">
        <f t="shared" si="42"/>
        <v>-99999999986.23329</v>
      </c>
      <c r="L74" s="14">
        <f t="shared" si="42"/>
        <v>-99999999979.80568</v>
      </c>
      <c r="M74" s="14">
        <f t="shared" si="42"/>
        <v>-99999999972.048</v>
      </c>
      <c r="N74" s="14"/>
      <c r="O74" s="14"/>
      <c r="P74" s="14"/>
    </row>
    <row r="75" spans="1:16" ht="12.75">
      <c r="A75" s="1"/>
      <c r="B75" s="14">
        <f>B74+$K$1</f>
        <v>-13.121963500976562</v>
      </c>
      <c r="C75" s="14">
        <f aca="true" t="shared" si="43" ref="C75:M75">C74+$K$1</f>
        <v>-11.029983520507812</v>
      </c>
      <c r="D75" s="14">
        <f t="shared" si="43"/>
        <v>-8.88629150390625</v>
      </c>
      <c r="E75" s="14">
        <f t="shared" si="43"/>
        <v>-6.6866455078125</v>
      </c>
      <c r="F75" s="14">
        <f t="shared" si="43"/>
        <v>-4.4261322021484375</v>
      </c>
      <c r="G75" s="14">
        <f t="shared" si="43"/>
        <v>-2.0989990234375</v>
      </c>
      <c r="H75" s="14">
        <f t="shared" si="43"/>
        <v>0.3014984130859375</v>
      </c>
      <c r="I75" s="14">
        <f t="shared" si="43"/>
        <v>2.7834625244140625</v>
      </c>
      <c r="J75" s="14">
        <f t="shared" si="43"/>
        <v>8.033706665039062</v>
      </c>
      <c r="K75" s="14">
        <f t="shared" si="43"/>
        <v>13.766708374023438</v>
      </c>
      <c r="L75" s="14">
        <f t="shared" si="43"/>
        <v>20.194320678710938</v>
      </c>
      <c r="M75" s="14">
        <f t="shared" si="43"/>
        <v>27.951995849609375</v>
      </c>
      <c r="N75" s="14"/>
      <c r="O75" s="14"/>
      <c r="P75" s="14"/>
    </row>
    <row r="76" spans="1:16" ht="12.75">
      <c r="A76" s="1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ht="12.75">
      <c r="A77" s="1"/>
      <c r="B77" s="14"/>
      <c r="C77" s="17" t="s">
        <v>37</v>
      </c>
      <c r="D77" s="18"/>
      <c r="E77" s="18"/>
      <c r="F77" s="18"/>
      <c r="G77" s="18"/>
      <c r="H77" s="14"/>
      <c r="I77" s="14"/>
      <c r="J77" s="14"/>
      <c r="K77" s="14"/>
      <c r="L77" s="14"/>
      <c r="M77" s="14"/>
      <c r="N77" s="14"/>
      <c r="O77" s="14"/>
      <c r="P77" s="14"/>
    </row>
    <row r="78" spans="1:16" ht="12.75">
      <c r="A78" s="1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ht="12.75">
      <c r="A79" s="1" t="s">
        <v>25</v>
      </c>
      <c r="B79" s="14">
        <f>-3.75</f>
        <v>-3.75</v>
      </c>
      <c r="C79" s="14">
        <f aca="true" t="shared" si="44" ref="C79:I79">B79+0.25</f>
        <v>-3.5</v>
      </c>
      <c r="D79" s="14">
        <f t="shared" si="44"/>
        <v>-3.25</v>
      </c>
      <c r="E79" s="14">
        <f t="shared" si="44"/>
        <v>-3</v>
      </c>
      <c r="F79" s="14">
        <f t="shared" si="44"/>
        <v>-2.75</v>
      </c>
      <c r="G79" s="14">
        <f t="shared" si="44"/>
        <v>-2.5</v>
      </c>
      <c r="H79" s="14">
        <f t="shared" si="44"/>
        <v>-2.25</v>
      </c>
      <c r="I79" s="14">
        <f t="shared" si="44"/>
        <v>-2</v>
      </c>
      <c r="J79" s="14">
        <f>I79+0.5</f>
        <v>-1.5</v>
      </c>
      <c r="K79" s="14">
        <f>J79+0.5</f>
        <v>-1</v>
      </c>
      <c r="L79" s="14">
        <f>K79+0.5</f>
        <v>-0.5</v>
      </c>
      <c r="M79" s="14"/>
      <c r="N79" s="14"/>
      <c r="O79" s="14"/>
      <c r="P79" s="14"/>
    </row>
    <row r="80" spans="1:16" ht="12">
      <c r="A80" s="5" t="s">
        <v>28</v>
      </c>
      <c r="B80" s="14">
        <f>B86/B$85</f>
        <v>1.97894287109375</v>
      </c>
      <c r="C80" s="14">
        <f aca="true" t="shared" si="45" ref="C80:K80">C86/C$85</f>
        <v>2.484375</v>
      </c>
      <c r="D80" s="14">
        <f t="shared" si="45"/>
        <v>2.5693359375</v>
      </c>
      <c r="E80" s="14">
        <f t="shared" si="45"/>
        <v>2.66387939453125</v>
      </c>
      <c r="F80" s="14">
        <f t="shared" si="45"/>
        <v>2.769775390625</v>
      </c>
      <c r="G80" s="14">
        <f t="shared" si="45"/>
        <v>2.8895263671875</v>
      </c>
      <c r="H80" s="14">
        <f t="shared" si="45"/>
        <v>3.0264892578125</v>
      </c>
      <c r="I80" s="14">
        <f t="shared" si="45"/>
        <v>3.278961181640625</v>
      </c>
      <c r="J80" s="14">
        <f t="shared" si="45"/>
        <v>3.738372802734375</v>
      </c>
      <c r="K80" s="14">
        <f t="shared" si="45"/>
        <v>4.48736572265625</v>
      </c>
      <c r="L80" s="14">
        <f>L86/L$85</f>
        <v>6.292144775390625</v>
      </c>
      <c r="M80" s="14"/>
      <c r="N80" s="14"/>
      <c r="O80" s="14"/>
      <c r="P80" s="14"/>
    </row>
    <row r="81" spans="1:16" ht="12">
      <c r="A81" s="5" t="s">
        <v>29</v>
      </c>
      <c r="B81" s="14">
        <f aca="true" t="shared" si="46" ref="B81:K83">B87/B$85</f>
        <v>0</v>
      </c>
      <c r="C81" s="14">
        <f t="shared" si="46"/>
        <v>0</v>
      </c>
      <c r="D81" s="14">
        <f t="shared" si="46"/>
        <v>4.26751708984375</v>
      </c>
      <c r="E81" s="14">
        <f t="shared" si="46"/>
        <v>5.00079345703125</v>
      </c>
      <c r="F81" s="14">
        <f t="shared" si="46"/>
        <v>5.177001953125</v>
      </c>
      <c r="G81" s="14">
        <f t="shared" si="46"/>
        <v>5.37384033203125</v>
      </c>
      <c r="H81" s="14">
        <f t="shared" si="46"/>
        <v>5.5958251953125</v>
      </c>
      <c r="I81" s="14">
        <f t="shared" si="46"/>
        <v>5.99578857421875</v>
      </c>
      <c r="J81" s="14">
        <f t="shared" si="46"/>
        <v>6.696380615234375</v>
      </c>
      <c r="K81" s="14">
        <f t="shared" si="46"/>
        <v>7.766326904296875</v>
      </c>
      <c r="L81" s="14">
        <f>L87/L$85</f>
        <v>10.030517578125</v>
      </c>
      <c r="M81" s="14"/>
      <c r="N81" s="14"/>
      <c r="O81" s="14"/>
      <c r="P81" s="14"/>
    </row>
    <row r="82" spans="1:16" ht="12">
      <c r="A82" s="5" t="s">
        <v>30</v>
      </c>
      <c r="B82" s="14">
        <f t="shared" si="46"/>
        <v>0</v>
      </c>
      <c r="C82" s="14">
        <f t="shared" si="46"/>
        <v>0</v>
      </c>
      <c r="D82" s="14">
        <f t="shared" si="46"/>
        <v>0</v>
      </c>
      <c r="E82" s="14">
        <f t="shared" si="46"/>
        <v>0</v>
      </c>
      <c r="F82" s="14">
        <f t="shared" si="46"/>
        <v>7.194580078125</v>
      </c>
      <c r="G82" s="14">
        <f t="shared" si="46"/>
        <v>7.5869140625</v>
      </c>
      <c r="H82" s="14">
        <f t="shared" si="46"/>
        <v>7.8682861328125</v>
      </c>
      <c r="I82" s="14">
        <f t="shared" si="46"/>
        <v>8.367889404296875</v>
      </c>
      <c r="J82" s="14">
        <f t="shared" si="46"/>
        <v>9.22320556640625</v>
      </c>
      <c r="K82" s="14">
        <f t="shared" si="46"/>
        <v>10.483154296875</v>
      </c>
      <c r="L82" s="14">
        <f>L88/L$85</f>
        <v>12.988525390625</v>
      </c>
      <c r="M82" s="14"/>
      <c r="N82" s="14"/>
      <c r="O82" s="14"/>
      <c r="P82" s="14"/>
    </row>
    <row r="83" spans="1:16" ht="12">
      <c r="A83" s="5" t="s">
        <v>31</v>
      </c>
      <c r="B83" s="14">
        <f t="shared" si="46"/>
        <v>0</v>
      </c>
      <c r="C83" s="14">
        <f t="shared" si="46"/>
        <v>0</v>
      </c>
      <c r="D83" s="14">
        <f t="shared" si="46"/>
        <v>0</v>
      </c>
      <c r="E83" s="14">
        <f t="shared" si="46"/>
        <v>0</v>
      </c>
      <c r="F83" s="14">
        <f t="shared" si="46"/>
        <v>0</v>
      </c>
      <c r="G83" s="14">
        <f t="shared" si="46"/>
        <v>1.20599365234375</v>
      </c>
      <c r="H83" s="14">
        <f t="shared" si="46"/>
        <v>9.9278564453125</v>
      </c>
      <c r="I83" s="14">
        <f t="shared" si="46"/>
        <v>10.50048828125</v>
      </c>
      <c r="J83" s="14">
        <f t="shared" si="46"/>
        <v>11.46600341796875</v>
      </c>
      <c r="K83" s="14">
        <f t="shared" si="46"/>
        <v>12.855224609375</v>
      </c>
      <c r="L83" s="14">
        <f>L89/L$85</f>
        <v>15.515350341796875</v>
      </c>
      <c r="M83" s="14"/>
      <c r="N83" s="14"/>
      <c r="O83" s="14"/>
      <c r="P83" s="14"/>
    </row>
    <row r="84" spans="1:16" ht="12.75">
      <c r="A84" s="1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ht="12.75">
      <c r="A85" s="1"/>
      <c r="B85" s="14">
        <f>C$79-B$79</f>
        <v>0.25</v>
      </c>
      <c r="C85" s="14">
        <f aca="true" t="shared" si="47" ref="C85:K85">D$79-C$79</f>
        <v>0.25</v>
      </c>
      <c r="D85" s="14">
        <f t="shared" si="47"/>
        <v>0.25</v>
      </c>
      <c r="E85" s="14">
        <f t="shared" si="47"/>
        <v>0.25</v>
      </c>
      <c r="F85" s="14">
        <f t="shared" si="47"/>
        <v>0.25</v>
      </c>
      <c r="G85" s="14">
        <f t="shared" si="47"/>
        <v>0.25</v>
      </c>
      <c r="H85" s="14">
        <f t="shared" si="47"/>
        <v>0.25</v>
      </c>
      <c r="I85" s="14">
        <f t="shared" si="47"/>
        <v>0.5</v>
      </c>
      <c r="J85" s="14">
        <f t="shared" si="47"/>
        <v>0.5</v>
      </c>
      <c r="K85" s="14">
        <f t="shared" si="47"/>
        <v>0.5</v>
      </c>
      <c r="L85" s="14">
        <f>M$79-L$79</f>
        <v>0.5</v>
      </c>
      <c r="M85" s="14"/>
      <c r="N85" s="14"/>
      <c r="O85" s="14"/>
      <c r="P85" s="14"/>
    </row>
    <row r="86" spans="2:16" ht="12">
      <c r="B86" s="14">
        <f>C29-B29</f>
        <v>0.4947357177734375</v>
      </c>
      <c r="C86" s="14">
        <f aca="true" t="shared" si="48" ref="C86:K86">D29-C29</f>
        <v>0.62109375</v>
      </c>
      <c r="D86" s="14">
        <f t="shared" si="48"/>
        <v>0.642333984375</v>
      </c>
      <c r="E86" s="14">
        <f t="shared" si="48"/>
        <v>0.6659698486328125</v>
      </c>
      <c r="F86" s="14">
        <f t="shared" si="48"/>
        <v>0.69244384765625</v>
      </c>
      <c r="G86" s="14">
        <f t="shared" si="48"/>
        <v>0.722381591796875</v>
      </c>
      <c r="H86" s="14">
        <f t="shared" si="48"/>
        <v>0.756622314453125</v>
      </c>
      <c r="I86" s="14">
        <f t="shared" si="48"/>
        <v>1.6394805908203125</v>
      </c>
      <c r="J86" s="14">
        <f t="shared" si="48"/>
        <v>1.8691864013671875</v>
      </c>
      <c r="K86" s="14">
        <f t="shared" si="48"/>
        <v>2.243682861328125</v>
      </c>
      <c r="L86" s="14">
        <f>M29-L29</f>
        <v>3.1460723876953125</v>
      </c>
      <c r="M86" s="14"/>
      <c r="N86" s="14"/>
      <c r="O86" s="14"/>
      <c r="P86" s="14"/>
    </row>
    <row r="87" spans="1:16" ht="12.75">
      <c r="A87" s="1"/>
      <c r="B87" s="14">
        <f>C30-B30</f>
        <v>0</v>
      </c>
      <c r="C87" s="14">
        <f aca="true" t="shared" si="49" ref="C87:K87">D30-C30</f>
        <v>0</v>
      </c>
      <c r="D87" s="14">
        <f t="shared" si="49"/>
        <v>1.0668792724609375</v>
      </c>
      <c r="E87" s="14">
        <f t="shared" si="49"/>
        <v>1.2501983642578125</v>
      </c>
      <c r="F87" s="14">
        <f t="shared" si="49"/>
        <v>1.29425048828125</v>
      </c>
      <c r="G87" s="14">
        <f t="shared" si="49"/>
        <v>1.3434600830078125</v>
      </c>
      <c r="H87" s="14">
        <f t="shared" si="49"/>
        <v>1.398956298828125</v>
      </c>
      <c r="I87" s="14">
        <f t="shared" si="49"/>
        <v>2.997894287109375</v>
      </c>
      <c r="J87" s="14">
        <f t="shared" si="49"/>
        <v>3.3481903076171875</v>
      </c>
      <c r="K87" s="14">
        <f t="shared" si="49"/>
        <v>3.8831634521484375</v>
      </c>
      <c r="L87" s="14">
        <f>M30-L30</f>
        <v>5.0152587890625</v>
      </c>
      <c r="M87" s="14"/>
      <c r="N87" s="14"/>
      <c r="O87" s="14"/>
      <c r="P87" s="14"/>
    </row>
    <row r="88" spans="1:16" ht="12.75">
      <c r="A88" s="1"/>
      <c r="B88" s="14">
        <f>C31-B31</f>
        <v>0</v>
      </c>
      <c r="C88" s="14">
        <f aca="true" t="shared" si="50" ref="C88:L88">D31-C31</f>
        <v>0</v>
      </c>
      <c r="D88" s="14">
        <f t="shared" si="50"/>
        <v>0</v>
      </c>
      <c r="E88" s="14">
        <f t="shared" si="50"/>
        <v>0</v>
      </c>
      <c r="F88" s="14">
        <f t="shared" si="50"/>
        <v>1.79864501953125</v>
      </c>
      <c r="G88" s="14">
        <f t="shared" si="50"/>
        <v>1.896728515625</v>
      </c>
      <c r="H88" s="14">
        <f t="shared" si="50"/>
        <v>1.967071533203125</v>
      </c>
      <c r="I88" s="14">
        <f t="shared" si="50"/>
        <v>4.1839447021484375</v>
      </c>
      <c r="J88" s="14">
        <f t="shared" si="50"/>
        <v>4.611602783203125</v>
      </c>
      <c r="K88" s="14">
        <f t="shared" si="50"/>
        <v>5.2415771484375</v>
      </c>
      <c r="L88" s="14">
        <f t="shared" si="50"/>
        <v>6.4942626953125</v>
      </c>
      <c r="M88" s="14"/>
      <c r="N88" s="14"/>
      <c r="O88" s="14"/>
      <c r="P88" s="14"/>
    </row>
    <row r="89" spans="1:16" ht="12.75">
      <c r="A89" s="1"/>
      <c r="B89" s="14">
        <f>C32-B32</f>
        <v>0</v>
      </c>
      <c r="C89" s="14">
        <f aca="true" t="shared" si="51" ref="C89:L89">D32-C32</f>
        <v>0</v>
      </c>
      <c r="D89" s="14">
        <f t="shared" si="51"/>
        <v>0</v>
      </c>
      <c r="E89" s="14">
        <f t="shared" si="51"/>
        <v>0</v>
      </c>
      <c r="F89" s="14">
        <f t="shared" si="51"/>
        <v>0</v>
      </c>
      <c r="G89" s="14">
        <f t="shared" si="51"/>
        <v>0.3014984130859375</v>
      </c>
      <c r="H89" s="14">
        <f t="shared" si="51"/>
        <v>2.481964111328125</v>
      </c>
      <c r="I89" s="14">
        <f t="shared" si="51"/>
        <v>5.250244140625</v>
      </c>
      <c r="J89" s="14">
        <f t="shared" si="51"/>
        <v>5.733001708984375</v>
      </c>
      <c r="K89" s="14">
        <f t="shared" si="51"/>
        <v>6.4276123046875</v>
      </c>
      <c r="L89" s="14">
        <f t="shared" si="51"/>
        <v>7.7576751708984375</v>
      </c>
      <c r="M89" s="14"/>
      <c r="N89" s="14"/>
      <c r="O89" s="14"/>
      <c r="P89" s="14"/>
    </row>
    <row r="90" spans="1:16" ht="12.75">
      <c r="A90" s="1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ht="12.75">
      <c r="A91" s="1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ht="12.75">
      <c r="A92" s="1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 ht="12.75">
      <c r="A93" s="1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ht="12.75">
      <c r="A94" s="1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ht="12.75">
      <c r="A95" s="1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 ht="12.75">
      <c r="A96" s="1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6" ht="12.75">
      <c r="A97" s="1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 ht="12.75">
      <c r="A98" s="1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 ht="12.75">
      <c r="A99" s="1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 ht="12.75">
      <c r="A100" s="1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 ht="12.75">
      <c r="A101" s="1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ht="12.75">
      <c r="A102" s="1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ht="12.75">
      <c r="A103" s="1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ht="12.75">
      <c r="A104" s="1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ht="12.75">
      <c r="A105" s="1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ht="12.75">
      <c r="A106" s="1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ht="12.75">
      <c r="A107" s="1"/>
      <c r="B107" s="14"/>
      <c r="C107" s="17" t="s">
        <v>33</v>
      </c>
      <c r="D107" s="18"/>
      <c r="E107" s="18"/>
      <c r="F107" s="18"/>
      <c r="G107" s="18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ht="12.75">
      <c r="A108" s="1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8" ht="12.75">
      <c r="A109" s="15" t="s">
        <v>34</v>
      </c>
      <c r="B109" s="14">
        <v>0</v>
      </c>
      <c r="C109" s="14">
        <v>1</v>
      </c>
      <c r="D109" s="14">
        <v>2</v>
      </c>
      <c r="E109" s="14">
        <v>3</v>
      </c>
      <c r="F109" s="14">
        <v>4</v>
      </c>
      <c r="G109" s="14">
        <v>5</v>
      </c>
      <c r="H109" s="14">
        <v>6</v>
      </c>
      <c r="I109" s="14">
        <v>6.5</v>
      </c>
      <c r="J109" s="14">
        <v>6.9</v>
      </c>
      <c r="K109" s="14">
        <v>7</v>
      </c>
      <c r="L109" s="14">
        <v>8</v>
      </c>
      <c r="M109" s="14">
        <v>9</v>
      </c>
      <c r="N109" s="14">
        <v>9.45</v>
      </c>
      <c r="O109" s="14">
        <v>9.5</v>
      </c>
      <c r="P109" s="14"/>
      <c r="Q109" s="14"/>
      <c r="R109" s="14"/>
    </row>
    <row r="110" spans="1:16" ht="12">
      <c r="A110" s="16" t="s">
        <v>35</v>
      </c>
      <c r="B110">
        <f>IF(B$121&lt;0,0,B$121)</f>
        <v>0</v>
      </c>
      <c r="C110">
        <f aca="true" t="shared" si="52" ref="C110:O110">IF(C$121&lt;0,0,C$121)</f>
        <v>8.104248046875</v>
      </c>
      <c r="D110">
        <f t="shared" si="52"/>
        <v>12.6998291015625</v>
      </c>
      <c r="E110">
        <f t="shared" si="52"/>
        <v>14.457992553710938</v>
      </c>
      <c r="F110">
        <f t="shared" si="52"/>
        <v>13.766708374023438</v>
      </c>
      <c r="G110">
        <f t="shared" si="52"/>
        <v>10.887710571289062</v>
      </c>
      <c r="H110">
        <f t="shared" si="52"/>
        <v>6.01318359375</v>
      </c>
      <c r="I110">
        <f t="shared" si="52"/>
        <v>2.8753814697265625</v>
      </c>
      <c r="J110">
        <f t="shared" si="52"/>
        <v>0.04364013671875</v>
      </c>
      <c r="K110">
        <f t="shared" si="52"/>
        <v>0</v>
      </c>
      <c r="L110">
        <f t="shared" si="52"/>
        <v>0</v>
      </c>
      <c r="M110">
        <f t="shared" si="52"/>
        <v>0</v>
      </c>
      <c r="N110">
        <f t="shared" si="52"/>
        <v>0</v>
      </c>
      <c r="O110">
        <f t="shared" si="52"/>
        <v>0</v>
      </c>
      <c r="P110" s="14"/>
    </row>
    <row r="111" spans="1:16" ht="12">
      <c r="A111" s="16" t="s">
        <v>36</v>
      </c>
      <c r="B111">
        <f>IF(B$131&lt;0,0,B$131)</f>
        <v>0</v>
      </c>
      <c r="C111">
        <f aca="true" t="shared" si="53" ref="C111:O111">IF(C$131&lt;0,0,C$131)</f>
        <v>13.494003295898438</v>
      </c>
      <c r="D111">
        <f t="shared" si="53"/>
        <v>21.598251342773438</v>
      </c>
      <c r="E111">
        <f t="shared" si="53"/>
        <v>26.193832397460938</v>
      </c>
      <c r="F111">
        <f t="shared" si="53"/>
        <v>27.951995849609375</v>
      </c>
      <c r="G111">
        <f t="shared" si="53"/>
        <v>27.260696411132812</v>
      </c>
      <c r="H111">
        <f t="shared" si="53"/>
        <v>24.3817138671875</v>
      </c>
      <c r="I111">
        <f t="shared" si="53"/>
        <v>22.18377685546875</v>
      </c>
      <c r="J111">
        <f t="shared" si="53"/>
        <v>20.079925537109375</v>
      </c>
      <c r="K111">
        <f t="shared" si="53"/>
        <v>19.507186889648438</v>
      </c>
      <c r="L111">
        <f t="shared" si="53"/>
        <v>12.7860107421875</v>
      </c>
      <c r="M111">
        <f t="shared" si="53"/>
        <v>4.337982177734375</v>
      </c>
      <c r="N111">
        <f t="shared" si="53"/>
        <v>0</v>
      </c>
      <c r="O111">
        <f t="shared" si="53"/>
        <v>0</v>
      </c>
      <c r="P111" s="14"/>
    </row>
    <row r="112" spans="1:16" ht="12">
      <c r="A112" s="5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ht="12">
      <c r="A113">
        <v>-1</v>
      </c>
      <c r="B113" s="14">
        <f>$A$114+B109</f>
        <v>1</v>
      </c>
      <c r="C113" s="14">
        <f>$A$114+C109</f>
        <v>2</v>
      </c>
      <c r="D113" s="14">
        <f>$A$114+D109</f>
        <v>3</v>
      </c>
      <c r="E113" s="14">
        <f>$A$114+E109</f>
        <v>4</v>
      </c>
      <c r="F113" s="14">
        <f>$A$114+F109</f>
        <v>5</v>
      </c>
      <c r="G113" s="14">
        <f>$A$114+G109</f>
        <v>6</v>
      </c>
      <c r="H113" s="14">
        <f>$A$114+H109</f>
        <v>7</v>
      </c>
      <c r="I113" s="14">
        <f>$A$114+I109</f>
        <v>7.5</v>
      </c>
      <c r="J113" s="14">
        <f>$A$114+J109</f>
        <v>7.9</v>
      </c>
      <c r="K113" s="14">
        <f>$A$114+K109</f>
        <v>8</v>
      </c>
      <c r="L113" s="14">
        <f>$A$114+L109</f>
        <v>9</v>
      </c>
      <c r="M113" s="14">
        <f>$A$114+M109</f>
        <v>10</v>
      </c>
      <c r="N113" s="14">
        <f>$A$114+N109</f>
        <v>10.45</v>
      </c>
      <c r="O113" s="14">
        <f>$A$114+O109</f>
        <v>10.5</v>
      </c>
      <c r="P113" s="14"/>
    </row>
    <row r="114" spans="1:16" ht="12">
      <c r="A114">
        <f>ABS($A$113)</f>
        <v>1</v>
      </c>
      <c r="B114" s="14">
        <f aca="true" t="shared" si="54" ref="B114:G114">SQRT(B113)</f>
        <v>1</v>
      </c>
      <c r="C114" s="14">
        <f t="shared" si="54"/>
        <v>1.4142135623730951</v>
      </c>
      <c r="D114" s="14">
        <f t="shared" si="54"/>
        <v>1.7320508075688772</v>
      </c>
      <c r="E114" s="14">
        <f t="shared" si="54"/>
        <v>2</v>
      </c>
      <c r="F114" s="14">
        <f t="shared" si="54"/>
        <v>2.23606797749979</v>
      </c>
      <c r="G114" s="14">
        <f t="shared" si="54"/>
        <v>2.449489742783178</v>
      </c>
      <c r="H114" s="14">
        <f aca="true" t="shared" si="55" ref="H114:O114">SQRT(H113)</f>
        <v>2.6457513110645907</v>
      </c>
      <c r="I114" s="14">
        <f t="shared" si="55"/>
        <v>2.7386127875258306</v>
      </c>
      <c r="J114" s="14">
        <f t="shared" si="55"/>
        <v>2.8106938645110393</v>
      </c>
      <c r="K114" s="14">
        <f t="shared" si="55"/>
        <v>2.8284271247461903</v>
      </c>
      <c r="L114" s="14">
        <f t="shared" si="55"/>
        <v>3</v>
      </c>
      <c r="M114" s="14">
        <f t="shared" si="55"/>
        <v>3.1622776601683795</v>
      </c>
      <c r="N114" s="14">
        <f t="shared" si="55"/>
        <v>3.2326459750489227</v>
      </c>
      <c r="O114" s="14">
        <f t="shared" si="55"/>
        <v>3.24037034920393</v>
      </c>
      <c r="P114" s="14"/>
    </row>
    <row r="115" spans="1:16" ht="12">
      <c r="A115" s="14"/>
      <c r="B115" s="14">
        <f aca="true" t="shared" si="56" ref="B115:G115">B113*B114</f>
        <v>1</v>
      </c>
      <c r="C115" s="14">
        <f t="shared" si="56"/>
        <v>2.8284271247461903</v>
      </c>
      <c r="D115" s="14">
        <f t="shared" si="56"/>
        <v>5.196152422706632</v>
      </c>
      <c r="E115" s="14">
        <f t="shared" si="56"/>
        <v>8</v>
      </c>
      <c r="F115" s="14">
        <f t="shared" si="56"/>
        <v>11.180339887498949</v>
      </c>
      <c r="G115" s="14">
        <f t="shared" si="56"/>
        <v>14.696938456699067</v>
      </c>
      <c r="H115" s="14">
        <f aca="true" t="shared" si="57" ref="H115:O115">H113*H114</f>
        <v>18.520259177452136</v>
      </c>
      <c r="I115" s="14">
        <f t="shared" si="57"/>
        <v>20.53959590644373</v>
      </c>
      <c r="J115" s="14">
        <f t="shared" si="57"/>
        <v>22.20448152963721</v>
      </c>
      <c r="K115" s="14">
        <f t="shared" si="57"/>
        <v>22.627416997969522</v>
      </c>
      <c r="L115" s="14">
        <f t="shared" si="57"/>
        <v>27</v>
      </c>
      <c r="M115" s="14">
        <f t="shared" si="57"/>
        <v>31.622776601683796</v>
      </c>
      <c r="N115" s="14">
        <f t="shared" si="57"/>
        <v>33.78115043926124</v>
      </c>
      <c r="O115" s="14">
        <f t="shared" si="57"/>
        <v>34.02388866664127</v>
      </c>
      <c r="P115" s="14"/>
    </row>
    <row r="116" spans="1:16" ht="12">
      <c r="A116" s="14">
        <f>SQRT($A$114)</f>
        <v>1</v>
      </c>
      <c r="B116" s="14">
        <f aca="true" t="shared" si="58" ref="B116:G116">$A$117-B115</f>
        <v>0</v>
      </c>
      <c r="C116" s="14">
        <f t="shared" si="58"/>
        <v>-1.8284271247461903</v>
      </c>
      <c r="D116" s="14">
        <f t="shared" si="58"/>
        <v>-4.196152422706632</v>
      </c>
      <c r="E116" s="14">
        <f t="shared" si="58"/>
        <v>-7</v>
      </c>
      <c r="F116" s="14">
        <f t="shared" si="58"/>
        <v>-10.180339887498949</v>
      </c>
      <c r="G116" s="14">
        <f t="shared" si="58"/>
        <v>-13.696938456699067</v>
      </c>
      <c r="H116" s="14">
        <f aca="true" t="shared" si="59" ref="H116:O116">$A$117-H115</f>
        <v>-17.520259177452136</v>
      </c>
      <c r="I116" s="14">
        <f t="shared" si="59"/>
        <v>-19.53959590644373</v>
      </c>
      <c r="J116" s="14">
        <f t="shared" si="59"/>
        <v>-21.20448152963721</v>
      </c>
      <c r="K116" s="14">
        <f t="shared" si="59"/>
        <v>-21.627416997969522</v>
      </c>
      <c r="L116" s="14">
        <f t="shared" si="59"/>
        <v>-26</v>
      </c>
      <c r="M116" s="14">
        <f t="shared" si="59"/>
        <v>-30.622776601683796</v>
      </c>
      <c r="N116" s="14">
        <f t="shared" si="59"/>
        <v>-32.78115043926124</v>
      </c>
      <c r="O116" s="14">
        <f t="shared" si="59"/>
        <v>-33.02388866664127</v>
      </c>
      <c r="P116" s="14"/>
    </row>
    <row r="117" spans="1:16" ht="12">
      <c r="A117" s="14">
        <f>A114*A116</f>
        <v>1</v>
      </c>
      <c r="B117" s="14">
        <f aca="true" t="shared" si="60" ref="B117:O117">B116*Ml1</f>
        <v>0</v>
      </c>
      <c r="C117" s="14">
        <f t="shared" si="60"/>
        <v>-0.5947873881402945</v>
      </c>
      <c r="D117" s="14">
        <f t="shared" si="60"/>
        <v>-1.3650084851408553</v>
      </c>
      <c r="E117" s="14">
        <f t="shared" si="60"/>
        <v>-2.2771001702132434</v>
      </c>
      <c r="F117" s="14">
        <f t="shared" si="60"/>
        <v>-3.3116648129503616</v>
      </c>
      <c r="G117" s="14">
        <f t="shared" si="60"/>
        <v>-4.4556144130213955</v>
      </c>
      <c r="H117" s="14">
        <f t="shared" si="60"/>
        <v>-5.699340736450915</v>
      </c>
      <c r="I117" s="14">
        <f t="shared" si="60"/>
        <v>-6.356231023494431</v>
      </c>
      <c r="J117" s="14">
        <f t="shared" si="60"/>
        <v>-6.897818357202924</v>
      </c>
      <c r="K117" s="14">
        <f t="shared" si="60"/>
        <v>-7.0353992753356</v>
      </c>
      <c r="L117" s="14">
        <f t="shared" si="60"/>
        <v>-8.45780063222062</v>
      </c>
      <c r="M117" s="14">
        <f t="shared" si="60"/>
        <v>-9.961589973156615</v>
      </c>
      <c r="N117" s="14">
        <f t="shared" si="60"/>
        <v>-10.66370903500396</v>
      </c>
      <c r="O117" s="14">
        <f t="shared" si="60"/>
        <v>-10.74267178627315</v>
      </c>
      <c r="P117" s="14"/>
    </row>
    <row r="118" spans="1:16" ht="12">
      <c r="A118" s="14"/>
      <c r="B118" s="14">
        <f aca="true" t="shared" si="61" ref="B118:G118">B109+B117</f>
        <v>0</v>
      </c>
      <c r="C118" s="14">
        <f t="shared" si="61"/>
        <v>0.4052126118597055</v>
      </c>
      <c r="D118" s="14">
        <f t="shared" si="61"/>
        <v>0.6349915148591447</v>
      </c>
      <c r="E118" s="14">
        <f t="shared" si="61"/>
        <v>0.7228998297867566</v>
      </c>
      <c r="F118" s="14">
        <f t="shared" si="61"/>
        <v>0.6883351870496384</v>
      </c>
      <c r="G118" s="14">
        <f t="shared" si="61"/>
        <v>0.5443855869786045</v>
      </c>
      <c r="H118" s="14">
        <f aca="true" t="shared" si="62" ref="H118:O118">H109+H117</f>
        <v>0.30065926354908523</v>
      </c>
      <c r="I118" s="14">
        <f t="shared" si="62"/>
        <v>0.1437689765055694</v>
      </c>
      <c r="J118" s="14">
        <f t="shared" si="62"/>
        <v>0.002181642797076222</v>
      </c>
      <c r="K118" s="14">
        <f t="shared" si="62"/>
        <v>-0.03539927533559961</v>
      </c>
      <c r="L118" s="14">
        <f t="shared" si="62"/>
        <v>-0.4578006322206196</v>
      </c>
      <c r="M118" s="14">
        <f t="shared" si="62"/>
        <v>-0.9615899731566149</v>
      </c>
      <c r="N118" s="14">
        <f t="shared" si="62"/>
        <v>-1.2137090350039603</v>
      </c>
      <c r="O118" s="14">
        <f t="shared" si="62"/>
        <v>-1.2426717862731493</v>
      </c>
      <c r="P118" s="14"/>
    </row>
    <row r="119" spans="1:16" ht="12">
      <c r="A119" s="14"/>
      <c r="B119" s="14">
        <f aca="true" t="shared" si="63" ref="B119:O119">B$118*Ml2</f>
        <v>0</v>
      </c>
      <c r="C119" s="14">
        <f t="shared" si="63"/>
        <v>8.10425223719411</v>
      </c>
      <c r="D119" s="14">
        <f t="shared" si="63"/>
        <v>12.699830297182896</v>
      </c>
      <c r="E119" s="14">
        <f t="shared" si="63"/>
        <v>14.457996595735132</v>
      </c>
      <c r="F119" s="14">
        <f t="shared" si="63"/>
        <v>13.766703740992767</v>
      </c>
      <c r="G119" s="14">
        <f t="shared" si="63"/>
        <v>10.88771173957209</v>
      </c>
      <c r="H119" s="14">
        <f t="shared" si="63"/>
        <v>6.013185270981705</v>
      </c>
      <c r="I119" s="14">
        <f t="shared" si="63"/>
        <v>2.8753795301113882</v>
      </c>
      <c r="J119" s="14">
        <f t="shared" si="63"/>
        <v>0.04363285594152444</v>
      </c>
      <c r="K119" s="14">
        <f t="shared" si="63"/>
        <v>-0.7079855067119922</v>
      </c>
      <c r="L119" s="14">
        <f t="shared" si="63"/>
        <v>-9.156012644412392</v>
      </c>
      <c r="M119" s="14">
        <f t="shared" si="63"/>
        <v>-19.231799463132297</v>
      </c>
      <c r="N119" s="14">
        <f t="shared" si="63"/>
        <v>-24.274180700079206</v>
      </c>
      <c r="O119" s="14">
        <f t="shared" si="63"/>
        <v>-24.853435725462987</v>
      </c>
      <c r="P119" s="14"/>
    </row>
    <row r="120" spans="1:15" ht="12">
      <c r="A120" s="14"/>
      <c r="B120">
        <f aca="true" t="shared" si="64" ref="B120:G120">B119+$L$1</f>
        <v>-100000000000</v>
      </c>
      <c r="C120">
        <f t="shared" si="64"/>
        <v>-99999999991.89575</v>
      </c>
      <c r="D120">
        <f t="shared" si="64"/>
        <v>-99999999987.30017</v>
      </c>
      <c r="E120">
        <f t="shared" si="64"/>
        <v>-99999999985.542</v>
      </c>
      <c r="F120">
        <f t="shared" si="64"/>
        <v>-99999999986.23329</v>
      </c>
      <c r="G120">
        <f t="shared" si="64"/>
        <v>-99999999989.11229</v>
      </c>
      <c r="H120">
        <f aca="true" t="shared" si="65" ref="H120:O120">H119+$L$1</f>
        <v>-99999999993.98682</v>
      </c>
      <c r="I120">
        <f t="shared" si="65"/>
        <v>-99999999997.12462</v>
      </c>
      <c r="J120">
        <f t="shared" si="65"/>
        <v>-99999999999.95636</v>
      </c>
      <c r="K120">
        <f t="shared" si="65"/>
        <v>-100000000000.708</v>
      </c>
      <c r="L120">
        <f t="shared" si="65"/>
        <v>-100000000009.156</v>
      </c>
      <c r="M120">
        <f t="shared" si="65"/>
        <v>-100000000019.2318</v>
      </c>
      <c r="N120">
        <f t="shared" si="65"/>
        <v>-100000000024.27419</v>
      </c>
      <c r="O120">
        <f t="shared" si="65"/>
        <v>-100000000024.85344</v>
      </c>
    </row>
    <row r="121" spans="1:16" ht="12">
      <c r="A121" s="14"/>
      <c r="B121" s="14">
        <f aca="true" t="shared" si="66" ref="B121:G121">B120+$K$1</f>
        <v>0</v>
      </c>
      <c r="C121" s="14">
        <f t="shared" si="66"/>
        <v>8.104248046875</v>
      </c>
      <c r="D121" s="14">
        <f t="shared" si="66"/>
        <v>12.6998291015625</v>
      </c>
      <c r="E121" s="14">
        <f t="shared" si="66"/>
        <v>14.457992553710938</v>
      </c>
      <c r="F121" s="14">
        <f t="shared" si="66"/>
        <v>13.766708374023438</v>
      </c>
      <c r="G121" s="14">
        <f t="shared" si="66"/>
        <v>10.887710571289062</v>
      </c>
      <c r="H121" s="14">
        <f aca="true" t="shared" si="67" ref="H121:O121">H120+$K$1</f>
        <v>6.01318359375</v>
      </c>
      <c r="I121" s="14">
        <f t="shared" si="67"/>
        <v>2.8753814697265625</v>
      </c>
      <c r="J121" s="14">
        <f t="shared" si="67"/>
        <v>0.04364013671875</v>
      </c>
      <c r="K121" s="14">
        <f t="shared" si="67"/>
        <v>-0.7079925537109375</v>
      </c>
      <c r="L121" s="14">
        <f t="shared" si="67"/>
        <v>-9.156005859375</v>
      </c>
      <c r="M121" s="14">
        <f t="shared" si="67"/>
        <v>-19.231796264648438</v>
      </c>
      <c r="N121" s="14">
        <f t="shared" si="67"/>
        <v>-24.274185180664062</v>
      </c>
      <c r="O121" s="14">
        <f t="shared" si="67"/>
        <v>-24.853439331054688</v>
      </c>
      <c r="P121" s="14"/>
    </row>
    <row r="122" spans="1:16" ht="12">
      <c r="A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 ht="12">
      <c r="A123">
        <v>0</v>
      </c>
      <c r="B123" s="14">
        <f aca="true" t="shared" si="68" ref="B123:O123">$A$124+B109</f>
        <v>0</v>
      </c>
      <c r="C123" s="14">
        <f t="shared" si="68"/>
        <v>1</v>
      </c>
      <c r="D123" s="14">
        <f t="shared" si="68"/>
        <v>2</v>
      </c>
      <c r="E123" s="14">
        <f t="shared" si="68"/>
        <v>3</v>
      </c>
      <c r="F123" s="14">
        <f t="shared" si="68"/>
        <v>4</v>
      </c>
      <c r="G123" s="14">
        <f t="shared" si="68"/>
        <v>5</v>
      </c>
      <c r="H123" s="14">
        <f t="shared" si="68"/>
        <v>6</v>
      </c>
      <c r="I123" s="14">
        <f t="shared" si="68"/>
        <v>6.5</v>
      </c>
      <c r="J123" s="14">
        <f t="shared" si="68"/>
        <v>6.9</v>
      </c>
      <c r="K123" s="14">
        <f t="shared" si="68"/>
        <v>7</v>
      </c>
      <c r="L123" s="14">
        <f t="shared" si="68"/>
        <v>8</v>
      </c>
      <c r="M123" s="14">
        <f t="shared" si="68"/>
        <v>9</v>
      </c>
      <c r="N123" s="14">
        <f t="shared" si="68"/>
        <v>9.45</v>
      </c>
      <c r="O123" s="14">
        <f t="shared" si="68"/>
        <v>9.5</v>
      </c>
      <c r="P123" s="14"/>
    </row>
    <row r="124" spans="1:16" ht="12">
      <c r="A124">
        <f>ABS($A$123)</f>
        <v>0</v>
      </c>
      <c r="B124" s="14">
        <f aca="true" t="shared" si="69" ref="B124:O124">SQRT(B123)</f>
        <v>0</v>
      </c>
      <c r="C124" s="14">
        <f t="shared" si="69"/>
        <v>1</v>
      </c>
      <c r="D124" s="14">
        <f t="shared" si="69"/>
        <v>1.4142135623730951</v>
      </c>
      <c r="E124" s="14">
        <f t="shared" si="69"/>
        <v>1.7320508075688772</v>
      </c>
      <c r="F124" s="14">
        <f t="shared" si="69"/>
        <v>2</v>
      </c>
      <c r="G124" s="14">
        <f t="shared" si="69"/>
        <v>2.23606797749979</v>
      </c>
      <c r="H124" s="14">
        <f t="shared" si="69"/>
        <v>2.449489742783178</v>
      </c>
      <c r="I124" s="14">
        <f t="shared" si="69"/>
        <v>2.5495097567963922</v>
      </c>
      <c r="J124" s="14">
        <f t="shared" si="69"/>
        <v>2.6267851073127395</v>
      </c>
      <c r="K124" s="14">
        <f t="shared" si="69"/>
        <v>2.6457513110645907</v>
      </c>
      <c r="L124" s="14">
        <f t="shared" si="69"/>
        <v>2.8284271247461903</v>
      </c>
      <c r="M124" s="14">
        <f t="shared" si="69"/>
        <v>3</v>
      </c>
      <c r="N124" s="14">
        <f t="shared" si="69"/>
        <v>3.0740852297878796</v>
      </c>
      <c r="O124" s="14">
        <f t="shared" si="69"/>
        <v>3.082207001484488</v>
      </c>
      <c r="P124" s="14"/>
    </row>
    <row r="125" spans="1:16" ht="12">
      <c r="A125" s="14"/>
      <c r="B125" s="14">
        <f aca="true" t="shared" si="70" ref="B125:O125">B123*B124</f>
        <v>0</v>
      </c>
      <c r="C125" s="14">
        <f t="shared" si="70"/>
        <v>1</v>
      </c>
      <c r="D125" s="14">
        <f t="shared" si="70"/>
        <v>2.8284271247461903</v>
      </c>
      <c r="E125" s="14">
        <f t="shared" si="70"/>
        <v>5.196152422706632</v>
      </c>
      <c r="F125" s="14">
        <f t="shared" si="70"/>
        <v>8</v>
      </c>
      <c r="G125" s="14">
        <f t="shared" si="70"/>
        <v>11.180339887498949</v>
      </c>
      <c r="H125" s="14">
        <f t="shared" si="70"/>
        <v>14.696938456699067</v>
      </c>
      <c r="I125" s="14">
        <f t="shared" si="70"/>
        <v>16.57181341917655</v>
      </c>
      <c r="J125" s="14">
        <f t="shared" si="70"/>
        <v>18.124817240457904</v>
      </c>
      <c r="K125" s="14">
        <f t="shared" si="70"/>
        <v>18.520259177452136</v>
      </c>
      <c r="L125" s="14">
        <f t="shared" si="70"/>
        <v>22.627416997969522</v>
      </c>
      <c r="M125" s="14">
        <f t="shared" si="70"/>
        <v>27</v>
      </c>
      <c r="N125" s="14">
        <f t="shared" si="70"/>
        <v>29.05010542149546</v>
      </c>
      <c r="O125" s="14">
        <f t="shared" si="70"/>
        <v>29.280966514102637</v>
      </c>
      <c r="P125" s="14"/>
    </row>
    <row r="126" spans="1:16" ht="12">
      <c r="A126" s="14">
        <f>SQRT($A$124)</f>
        <v>0</v>
      </c>
      <c r="B126" s="14">
        <f aca="true" t="shared" si="71" ref="B126:O126">$A$127-B125</f>
        <v>0</v>
      </c>
      <c r="C126" s="14">
        <f t="shared" si="71"/>
        <v>-1</v>
      </c>
      <c r="D126" s="14">
        <f t="shared" si="71"/>
        <v>-2.8284271247461903</v>
      </c>
      <c r="E126" s="14">
        <f t="shared" si="71"/>
        <v>-5.196152422706632</v>
      </c>
      <c r="F126" s="14">
        <f t="shared" si="71"/>
        <v>-8</v>
      </c>
      <c r="G126" s="14">
        <f t="shared" si="71"/>
        <v>-11.180339887498949</v>
      </c>
      <c r="H126" s="14">
        <f t="shared" si="71"/>
        <v>-14.696938456699067</v>
      </c>
      <c r="I126" s="14">
        <f t="shared" si="71"/>
        <v>-16.57181341917655</v>
      </c>
      <c r="J126" s="14">
        <f t="shared" si="71"/>
        <v>-18.124817240457904</v>
      </c>
      <c r="K126" s="14">
        <f t="shared" si="71"/>
        <v>-18.520259177452136</v>
      </c>
      <c r="L126" s="14">
        <f t="shared" si="71"/>
        <v>-22.627416997969522</v>
      </c>
      <c r="M126" s="14">
        <f t="shared" si="71"/>
        <v>-27</v>
      </c>
      <c r="N126" s="14">
        <f t="shared" si="71"/>
        <v>-29.05010542149546</v>
      </c>
      <c r="O126" s="14">
        <f t="shared" si="71"/>
        <v>-29.280966514102637</v>
      </c>
      <c r="P126" s="14"/>
    </row>
    <row r="127" spans="1:16" ht="12">
      <c r="A127" s="14">
        <f>A124*A126</f>
        <v>0</v>
      </c>
      <c r="B127" s="14">
        <f aca="true" t="shared" si="72" ref="B127:O127">B126*Ml1</f>
        <v>0</v>
      </c>
      <c r="C127" s="14">
        <f t="shared" si="72"/>
        <v>-0.32530002431617766</v>
      </c>
      <c r="D127" s="14">
        <f t="shared" si="72"/>
        <v>-0.9200874124564722</v>
      </c>
      <c r="E127" s="14">
        <f t="shared" si="72"/>
        <v>-1.690308509457033</v>
      </c>
      <c r="F127" s="14">
        <f t="shared" si="72"/>
        <v>-2.6024001945294213</v>
      </c>
      <c r="G127" s="14">
        <f t="shared" si="72"/>
        <v>-3.636964837266539</v>
      </c>
      <c r="H127" s="14">
        <f t="shared" si="72"/>
        <v>-4.780914437337573</v>
      </c>
      <c r="I127" s="14">
        <f t="shared" si="72"/>
        <v>-5.390811308221291</v>
      </c>
      <c r="J127" s="14">
        <f t="shared" si="72"/>
        <v>-5.896003489047232</v>
      </c>
      <c r="K127" s="14">
        <f t="shared" si="72"/>
        <v>-6.024640760767093</v>
      </c>
      <c r="L127" s="14">
        <f t="shared" si="72"/>
        <v>-7.3606992996517775</v>
      </c>
      <c r="M127" s="14">
        <f t="shared" si="72"/>
        <v>-8.783100656536798</v>
      </c>
      <c r="N127" s="14">
        <f t="shared" si="72"/>
        <v>-9.449999999999998</v>
      </c>
      <c r="O127" s="14">
        <f t="shared" si="72"/>
        <v>-9.52509911903877</v>
      </c>
      <c r="P127" s="14"/>
    </row>
    <row r="128" spans="1:16" ht="12">
      <c r="A128" s="14"/>
      <c r="B128" s="14">
        <f aca="true" t="shared" si="73" ref="B128:O128">B109+B127</f>
        <v>0</v>
      </c>
      <c r="C128" s="14">
        <f t="shared" si="73"/>
        <v>0.6746999756838223</v>
      </c>
      <c r="D128" s="14">
        <f t="shared" si="73"/>
        <v>1.0799125875435278</v>
      </c>
      <c r="E128" s="14">
        <f t="shared" si="73"/>
        <v>1.309691490542967</v>
      </c>
      <c r="F128" s="14">
        <f t="shared" si="73"/>
        <v>1.3975998054705787</v>
      </c>
      <c r="G128" s="14">
        <f t="shared" si="73"/>
        <v>1.363035162733461</v>
      </c>
      <c r="H128" s="14">
        <f t="shared" si="73"/>
        <v>1.2190855626624266</v>
      </c>
      <c r="I128" s="14">
        <f t="shared" si="73"/>
        <v>1.1091886917787086</v>
      </c>
      <c r="J128" s="14">
        <f t="shared" si="73"/>
        <v>1.003996510952768</v>
      </c>
      <c r="K128" s="14">
        <f t="shared" si="73"/>
        <v>0.9753592392329073</v>
      </c>
      <c r="L128" s="14">
        <f t="shared" si="73"/>
        <v>0.6393007003482225</v>
      </c>
      <c r="M128" s="14">
        <f t="shared" si="73"/>
        <v>0.2168993434632025</v>
      </c>
      <c r="N128" s="14">
        <f t="shared" si="73"/>
        <v>0</v>
      </c>
      <c r="O128" s="14">
        <f t="shared" si="73"/>
        <v>-0.025099119038770823</v>
      </c>
      <c r="P128" s="14"/>
    </row>
    <row r="129" spans="1:16" ht="12">
      <c r="A129" s="14"/>
      <c r="B129" s="14">
        <f aca="true" t="shared" si="74" ref="B129:O129">B$128*Ml2</f>
        <v>0</v>
      </c>
      <c r="C129" s="14">
        <f t="shared" si="74"/>
        <v>13.493999513676446</v>
      </c>
      <c r="D129" s="14">
        <f t="shared" si="74"/>
        <v>21.598251750870556</v>
      </c>
      <c r="E129" s="14">
        <f t="shared" si="74"/>
        <v>26.19382981085934</v>
      </c>
      <c r="F129" s="14">
        <f t="shared" si="74"/>
        <v>27.951996109411574</v>
      </c>
      <c r="G129" s="14">
        <f t="shared" si="74"/>
        <v>27.260703254669217</v>
      </c>
      <c r="H129" s="14">
        <f t="shared" si="74"/>
        <v>24.381711253248533</v>
      </c>
      <c r="I129" s="14">
        <f t="shared" si="74"/>
        <v>22.183773835574172</v>
      </c>
      <c r="J129" s="14">
        <f t="shared" si="74"/>
        <v>20.07993021905536</v>
      </c>
      <c r="K129" s="14">
        <f t="shared" si="74"/>
        <v>19.507184784658147</v>
      </c>
      <c r="L129" s="14">
        <f t="shared" si="74"/>
        <v>12.78601400696445</v>
      </c>
      <c r="M129" s="14">
        <f t="shared" si="74"/>
        <v>4.33798686926405</v>
      </c>
      <c r="N129" s="14">
        <f t="shared" si="74"/>
        <v>0</v>
      </c>
      <c r="O129" s="14">
        <f t="shared" si="74"/>
        <v>-0.5019823807754165</v>
      </c>
      <c r="P129" s="14"/>
    </row>
    <row r="130" spans="1:16" ht="12">
      <c r="A130" s="14"/>
      <c r="B130">
        <f aca="true" t="shared" si="75" ref="B130:O130">B129+$L$1</f>
        <v>-100000000000</v>
      </c>
      <c r="C130">
        <f t="shared" si="75"/>
        <v>-99999999986.506</v>
      </c>
      <c r="D130">
        <f t="shared" si="75"/>
        <v>-99999999978.40175</v>
      </c>
      <c r="E130">
        <f t="shared" si="75"/>
        <v>-99999999973.80617</v>
      </c>
      <c r="F130">
        <f t="shared" si="75"/>
        <v>-99999999972.048</v>
      </c>
      <c r="G130">
        <f t="shared" si="75"/>
        <v>-99999999972.7393</v>
      </c>
      <c r="H130">
        <f t="shared" si="75"/>
        <v>-99999999975.61829</v>
      </c>
      <c r="I130">
        <f t="shared" si="75"/>
        <v>-99999999977.81622</v>
      </c>
      <c r="J130">
        <f t="shared" si="75"/>
        <v>-99999999979.92007</v>
      </c>
      <c r="K130">
        <f t="shared" si="75"/>
        <v>-99999999980.49281</v>
      </c>
      <c r="L130">
        <f t="shared" si="75"/>
        <v>-99999999987.21399</v>
      </c>
      <c r="M130">
        <f t="shared" si="75"/>
        <v>-99999999995.66202</v>
      </c>
      <c r="N130">
        <f t="shared" si="75"/>
        <v>-100000000000</v>
      </c>
      <c r="O130">
        <f t="shared" si="75"/>
        <v>-100000000000.50198</v>
      </c>
      <c r="P130" s="14"/>
    </row>
    <row r="131" spans="1:16" ht="12">
      <c r="A131" s="14"/>
      <c r="B131" s="14">
        <f aca="true" t="shared" si="76" ref="B131:O131">B130+$K$1</f>
        <v>0</v>
      </c>
      <c r="C131" s="14">
        <f t="shared" si="76"/>
        <v>13.494003295898438</v>
      </c>
      <c r="D131" s="14">
        <f t="shared" si="76"/>
        <v>21.598251342773438</v>
      </c>
      <c r="E131" s="14">
        <f t="shared" si="76"/>
        <v>26.193832397460938</v>
      </c>
      <c r="F131" s="14">
        <f t="shared" si="76"/>
        <v>27.951995849609375</v>
      </c>
      <c r="G131" s="14">
        <f t="shared" si="76"/>
        <v>27.260696411132812</v>
      </c>
      <c r="H131" s="14">
        <f t="shared" si="76"/>
        <v>24.3817138671875</v>
      </c>
      <c r="I131" s="14">
        <f t="shared" si="76"/>
        <v>22.18377685546875</v>
      </c>
      <c r="J131" s="14">
        <f t="shared" si="76"/>
        <v>20.079925537109375</v>
      </c>
      <c r="K131" s="14">
        <f t="shared" si="76"/>
        <v>19.507186889648438</v>
      </c>
      <c r="L131" s="14">
        <f t="shared" si="76"/>
        <v>12.7860107421875</v>
      </c>
      <c r="M131" s="14">
        <f t="shared" si="76"/>
        <v>4.337982177734375</v>
      </c>
      <c r="N131" s="14">
        <f t="shared" si="76"/>
        <v>0</v>
      </c>
      <c r="O131" s="14">
        <f t="shared" si="76"/>
        <v>-0.501983642578125</v>
      </c>
      <c r="P131" s="14"/>
    </row>
    <row r="132" spans="1:16" ht="12">
      <c r="A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 ht="12.75">
      <c r="A133" s="1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 ht="12.75">
      <c r="A134" s="1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  <row r="135" spans="1:16" ht="12.75">
      <c r="A135" s="1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</row>
    <row r="136" spans="1:16" ht="12.75">
      <c r="A136" s="1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</row>
    <row r="137" spans="1:16" ht="12.75">
      <c r="A137" s="1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</row>
    <row r="138" spans="1:16" ht="12.75">
      <c r="A138" s="1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</row>
    <row r="139" spans="1:16" ht="12.75">
      <c r="A139" s="1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</row>
    <row r="140" spans="1:16" ht="12.75">
      <c r="A140" s="1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</row>
    <row r="141" spans="1:16" ht="12.75">
      <c r="A141" s="1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</row>
    <row r="142" spans="1:16" ht="12.75">
      <c r="A142" s="1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</row>
    <row r="143" spans="1:16" ht="12.75">
      <c r="A143" s="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</row>
    <row r="144" spans="1:14" ht="13.5">
      <c r="A144" s="21"/>
      <c r="B144" s="21"/>
      <c r="C144" s="21"/>
      <c r="D144" s="21"/>
      <c r="E144" s="21"/>
      <c r="F144" s="21"/>
      <c r="G144" s="21"/>
      <c r="H144" s="21"/>
      <c r="I144" s="8"/>
      <c r="J144" s="8"/>
      <c r="K144" s="8"/>
      <c r="L144" s="8"/>
      <c r="M144" s="8"/>
      <c r="N144" s="8"/>
    </row>
    <row r="145" spans="1:14" ht="12.75">
      <c r="A145" s="3"/>
      <c r="B145" s="2"/>
      <c r="C145" s="19"/>
      <c r="D145" s="19"/>
      <c r="E145" s="19"/>
      <c r="F145" s="19"/>
      <c r="G145" s="3"/>
      <c r="H145" s="18"/>
      <c r="I145" s="18"/>
      <c r="J145" s="8"/>
      <c r="K145" s="8"/>
      <c r="L145" s="8"/>
      <c r="M145" s="8"/>
      <c r="N145" s="8"/>
    </row>
    <row r="146" spans="1:14" ht="13.5">
      <c r="A146" s="1"/>
      <c r="B146" s="1"/>
      <c r="C146" s="20"/>
      <c r="D146" s="20"/>
      <c r="E146" s="20"/>
      <c r="F146" s="20"/>
      <c r="G146" s="5"/>
      <c r="H146" s="19"/>
      <c r="I146" s="19"/>
      <c r="J146" s="8"/>
      <c r="K146" s="8"/>
      <c r="L146" s="8"/>
      <c r="M146" s="8"/>
      <c r="N146" s="8"/>
    </row>
    <row r="147" spans="1:14" ht="13.5">
      <c r="A147" s="1"/>
      <c r="B147" s="1"/>
      <c r="C147" s="20"/>
      <c r="D147" s="20"/>
      <c r="E147" s="20"/>
      <c r="F147" s="20"/>
      <c r="G147" s="5"/>
      <c r="H147" s="19"/>
      <c r="I147" s="19"/>
      <c r="J147" s="8"/>
      <c r="K147" s="8"/>
      <c r="L147" s="8"/>
      <c r="M147" s="8"/>
      <c r="N147" s="8"/>
    </row>
    <row r="148" spans="1:14" ht="13.5">
      <c r="A148" s="1"/>
      <c r="B148" s="1"/>
      <c r="C148" s="20"/>
      <c r="D148" s="20"/>
      <c r="E148" s="20"/>
      <c r="F148" s="20"/>
      <c r="G148" s="5"/>
      <c r="H148" s="19"/>
      <c r="I148" s="19"/>
      <c r="J148" s="8"/>
      <c r="K148" s="8"/>
      <c r="L148" s="8"/>
      <c r="M148" s="8"/>
      <c r="N148" s="8"/>
    </row>
    <row r="149" spans="1:14" ht="13.5">
      <c r="A149" s="6"/>
      <c r="B149" s="6"/>
      <c r="C149" s="20"/>
      <c r="D149" s="20"/>
      <c r="E149" s="20"/>
      <c r="F149" s="20"/>
      <c r="G149" s="6"/>
      <c r="H149" s="19"/>
      <c r="I149" s="19"/>
      <c r="J149" s="8"/>
      <c r="K149" s="8"/>
      <c r="L149" s="8"/>
      <c r="M149" s="8"/>
      <c r="N149" s="8"/>
    </row>
    <row r="150" spans="1:14" ht="13.5">
      <c r="A150" s="6"/>
      <c r="B150" s="6"/>
      <c r="C150" s="20"/>
      <c r="D150" s="20"/>
      <c r="E150" s="20"/>
      <c r="F150" s="20"/>
      <c r="G150" s="6"/>
      <c r="H150" s="19"/>
      <c r="I150" s="19"/>
      <c r="J150" s="8"/>
      <c r="K150" s="8"/>
      <c r="L150" s="8"/>
      <c r="M150" s="8"/>
      <c r="N150" s="8"/>
    </row>
    <row r="151" spans="1:14" ht="13.5">
      <c r="A151" s="1"/>
      <c r="B151" s="1"/>
      <c r="C151" s="20"/>
      <c r="D151" s="20"/>
      <c r="E151" s="20"/>
      <c r="F151" s="20"/>
      <c r="G151" s="6"/>
      <c r="H151" s="19"/>
      <c r="I151" s="19"/>
      <c r="J151" s="8"/>
      <c r="K151" s="8"/>
      <c r="L151" s="8"/>
      <c r="M151" s="8"/>
      <c r="N151" s="8"/>
    </row>
    <row r="152" spans="7:14" ht="13.5">
      <c r="G152" s="6"/>
      <c r="I152" s="8"/>
      <c r="J152" s="8"/>
      <c r="K152" s="8"/>
      <c r="L152" s="8"/>
      <c r="M152" s="8"/>
      <c r="N152" s="8"/>
    </row>
    <row r="153" spans="1:14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12.75">
      <c r="A159" s="8"/>
      <c r="B159" s="8"/>
      <c r="C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9:14" ht="12.75">
      <c r="I161" s="8"/>
      <c r="J161" s="8"/>
      <c r="K161" s="8"/>
      <c r="L161" s="8"/>
      <c r="M161" s="8"/>
      <c r="N161" s="8"/>
    </row>
  </sheetData>
  <mergeCells count="25">
    <mergeCell ref="C4:F4"/>
    <mergeCell ref="A1:B1"/>
    <mergeCell ref="A3:F3"/>
    <mergeCell ref="C5:F5"/>
    <mergeCell ref="C149:F149"/>
    <mergeCell ref="A144:H144"/>
    <mergeCell ref="H145:I145"/>
    <mergeCell ref="H146:I146"/>
    <mergeCell ref="H147:I147"/>
    <mergeCell ref="C148:F148"/>
    <mergeCell ref="C6:F6"/>
    <mergeCell ref="C7:F7"/>
    <mergeCell ref="C8:F8"/>
    <mergeCell ref="C25:G25"/>
    <mergeCell ref="C107:G107"/>
    <mergeCell ref="C77:G77"/>
    <mergeCell ref="H151:I151"/>
    <mergeCell ref="H148:I148"/>
    <mergeCell ref="H149:I149"/>
    <mergeCell ref="H150:I150"/>
    <mergeCell ref="C150:F150"/>
    <mergeCell ref="C151:F151"/>
    <mergeCell ref="C145:F145"/>
    <mergeCell ref="C146:F146"/>
    <mergeCell ref="C147:F147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</dc:creator>
  <cp:keywords/>
  <dc:description/>
  <cp:lastModifiedBy>Boris</cp:lastModifiedBy>
  <dcterms:created xsi:type="dcterms:W3CDTF">2009-11-21T21:42:16Z</dcterms:created>
  <dcterms:modified xsi:type="dcterms:W3CDTF">2009-11-28T23:09:45Z</dcterms:modified>
  <cp:category/>
  <cp:version/>
  <cp:contentType/>
  <cp:contentStatus/>
</cp:coreProperties>
</file>