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<sst xmlns="http://schemas.openxmlformats.org/spreadsheetml/2006/main" count="9" uniqueCount="9">
  <si>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Влажность, %</t>
  </si>
  <si>
    <t>Абсолютные частоты</t>
  </si>
  <si>
    <t>Относительные частоты</t>
  </si>
  <si>
    <t>Накопленные частоты</t>
  </si>
  <si>
    <t>Теоретические частости</t>
  </si>
  <si>
    <t>Среднее значение</t>
  </si>
  <si>
    <t>Стандартное отклонение</t>
  </si>
  <si>
    <t>Дисперсия</t>
  </si>
  <si>
    <t>Теоретические частоты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</si>
</sst>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185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9" sqref="F9"/>
    </sheetView>
  </sheetViews>
  <sheetFormatPr defaultColWidth="9.140625" defaultRowHeight="12.75"/>
  <cols>
    <col min="1" max="1" width="21.7109375" style="0" customWidth="1"/>
    <col min="2" max="2" width="19.00390625" style="0" customWidth="1"/>
    <col min="3" max="3" width="21.00390625" style="0" customWidth="1"/>
    <col min="4" max="4" width="19.421875" style="0" customWidth="1"/>
    <col min="5" max="5" width="21.421875" style="0" customWidth="1"/>
    <col min="6" max="6" width="20.8515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</v>
      </c>
    </row>
    <row r="2" spans="1:6" ht="12.75">
      <c r="A2">
        <v>12</v>
      </c>
      <c r="B2">
        <v>8</v>
      </c>
      <c r="C2" s="1">
        <f>B2/$B$9</f>
        <v>0.02666666666666667</v>
      </c>
      <c r="D2" s="1">
        <f>C2</f>
        <v>0.02666666666666667</v>
      </c>
      <c r="E2" s="1">
        <f>NORMDIST(A2,$A$11,$A$15,0)</f>
        <v>0.0157162126218336</v>
      </c>
      <c r="F2" s="2">
        <f>$B$9*E2</f>
        <v>4.7148637865500795</v>
      </c>
    </row>
    <row r="3" spans="1:6" ht="12.75">
      <c r="A3">
        <v>14</v>
      </c>
      <c r="B3">
        <v>42</v>
      </c>
      <c r="C3" s="1">
        <f aca="true" t="shared" si="0" ref="C3:C9">B3/$B$9</f>
        <v>0.14</v>
      </c>
      <c r="D3" s="1">
        <f>C3+D2</f>
        <v>0.16666666666666669</v>
      </c>
      <c r="E3" s="1">
        <f aca="true" t="shared" si="1" ref="E3:E8">NORMDIST(A3,$A$11,$A$15,0)</f>
        <v>0.04821471858373275</v>
      </c>
      <c r="F3" s="2">
        <f aca="true" t="shared" si="2" ref="F3:F8">$B$9*E3</f>
        <v>14.464415575119826</v>
      </c>
    </row>
    <row r="4" spans="1:6" ht="12.75">
      <c r="A4">
        <v>16</v>
      </c>
      <c r="B4">
        <v>57</v>
      </c>
      <c r="C4" s="1">
        <f t="shared" si="0"/>
        <v>0.19</v>
      </c>
      <c r="D4" s="1">
        <f>C4+D3</f>
        <v>0.3566666666666667</v>
      </c>
      <c r="E4" s="1">
        <f t="shared" si="1"/>
        <v>0.0971514918786236</v>
      </c>
      <c r="F4" s="2">
        <f t="shared" si="2"/>
        <v>29.14544756358708</v>
      </c>
    </row>
    <row r="5" spans="1:6" ht="12.75">
      <c r="A5">
        <v>18</v>
      </c>
      <c r="B5">
        <v>63</v>
      </c>
      <c r="C5" s="1">
        <f t="shared" si="0"/>
        <v>0.21</v>
      </c>
      <c r="D5" s="1">
        <f>C5+D4</f>
        <v>0.5666666666666667</v>
      </c>
      <c r="E5" s="1">
        <f t="shared" si="1"/>
        <v>0.12857525941956943</v>
      </c>
      <c r="F5" s="2">
        <f t="shared" si="2"/>
        <v>38.57257782587083</v>
      </c>
    </row>
    <row r="6" spans="1:6" ht="12.75">
      <c r="A6">
        <v>20</v>
      </c>
      <c r="B6">
        <v>65</v>
      </c>
      <c r="C6" s="1">
        <f t="shared" si="0"/>
        <v>0.21666666666666667</v>
      </c>
      <c r="D6" s="1">
        <f>C6+D5</f>
        <v>0.7833333333333333</v>
      </c>
      <c r="E6" s="1">
        <f t="shared" si="1"/>
        <v>0.11176438731229288</v>
      </c>
      <c r="F6" s="2">
        <f t="shared" si="2"/>
        <v>33.52931619368786</v>
      </c>
    </row>
    <row r="7" spans="1:6" ht="12.75">
      <c r="A7">
        <v>22</v>
      </c>
      <c r="B7">
        <v>45</v>
      </c>
      <c r="C7" s="1">
        <f t="shared" si="0"/>
        <v>0.15</v>
      </c>
      <c r="D7" s="1">
        <f>C7+D6</f>
        <v>0.9333333333333333</v>
      </c>
      <c r="E7" s="1">
        <f t="shared" si="1"/>
        <v>0.06380982761942529</v>
      </c>
      <c r="F7" s="2">
        <f t="shared" si="2"/>
        <v>19.142948285827586</v>
      </c>
    </row>
    <row r="8" spans="1:6" ht="12.75">
      <c r="A8">
        <v>24</v>
      </c>
      <c r="B8">
        <v>20</v>
      </c>
      <c r="C8" s="1">
        <f t="shared" si="0"/>
        <v>0.06666666666666667</v>
      </c>
      <c r="D8" s="1">
        <f>C8+D7</f>
        <v>1</v>
      </c>
      <c r="E8" s="1">
        <f t="shared" si="1"/>
        <v>0.023928187237853827</v>
      </c>
      <c r="F8" s="2">
        <f t="shared" si="2"/>
        <v>7.178456171356148</v>
      </c>
    </row>
    <row r="9" spans="2:6" ht="12.75">
      <c r="B9">
        <f>SUM(B2:B8)</f>
        <v>300</v>
      </c>
      <c r="C9" s="1">
        <f t="shared" si="0"/>
        <v>1</v>
      </c>
      <c r="E9" s="1"/>
      <c r="F9" s="4">
        <f>CHITEST(B2:B8,F2:F8)</f>
        <v>4.4276716963137906E-37</v>
      </c>
    </row>
    <row r="10" ht="12.75">
      <c r="A10" t="s">
        <v>5</v>
      </c>
    </row>
    <row r="11" ht="12.75">
      <c r="A11" s="3">
        <f>(A2*B2+A3*B3+A4*B4+A5*B5+A6*B6+A7*B7+A8*B8)/B9</f>
        <v>18.333333333333332</v>
      </c>
    </row>
    <row r="12" ht="12.75">
      <c r="A12" t="s">
        <v>7</v>
      </c>
    </row>
    <row r="13" ht="12.75">
      <c r="A13" s="2">
        <f>(A2^2*B2+A3^2*B3+A4^2*B4+A5^2*B5+A6^2*B6+A7^2*B7+A8^2*B8)/B9-A11^2</f>
        <v>9.51555555555558</v>
      </c>
    </row>
    <row r="14" ht="12.75">
      <c r="A14" t="s">
        <v>6</v>
      </c>
    </row>
    <row r="15" ht="12.75">
      <c r="A15" s="2">
        <f>SQRT(A13)</f>
        <v>3.0847294136691437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2018-06-08T06:16:08Z</dcterms:modified>
  <cp:category/>
  <cp:version/>
  <cp:contentType/>
  <cp:contentStatus/>
</cp:coreProperties>
</file>