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Лист1" sheetId="1" r:id="rId1"/>
    <sheet name="Лист2" sheetId="2" r:id="rId2"/>
    <sheet name="Лист3" sheetId="3" r:id="rId3"/>
  </sheets>
  <definedNames>
    <definedName name="a">'Лист1'!$B$1</definedName>
    <definedName name="alfa">'Лист1'!$E$2</definedName>
    <definedName name="b">'Лист1'!$B$2</definedName>
    <definedName name="beta">'Лист1'!$E$3</definedName>
    <definedName name="h">'Лист1'!$B$4</definedName>
    <definedName name="N">'Лист1'!$B$3</definedName>
  </definedNames>
  <calcPr fullCalcOnLoad="1"/>
</workbook>
</file>

<file path=xl/sharedStrings.xml><?xml version="1.0" encoding="utf-8"?>
<sst xmlns="http://schemas.openxmlformats.org/spreadsheetml/2006/main" count="22" uniqueCount="20">
  <si>
    <t>h</t>
  </si>
  <si>
    <t>i</t>
  </si>
  <si>
    <t>Xi</t>
  </si>
  <si>
    <t>Ai</t>
  </si>
  <si>
    <t>Bi</t>
  </si>
  <si>
    <t>Ci</t>
  </si>
  <si>
    <t>Si</t>
  </si>
  <si>
    <t>fi</t>
  </si>
  <si>
    <t>ti</t>
  </si>
  <si>
    <t>Yi</t>
  </si>
  <si>
    <t>pi</t>
  </si>
  <si>
    <t>qi</t>
  </si>
  <si>
    <t>ri</t>
  </si>
  <si>
    <t>a</t>
  </si>
  <si>
    <t>b</t>
  </si>
  <si>
    <t>N</t>
  </si>
  <si>
    <t>Краевые условия</t>
  </si>
  <si>
    <t>y''</t>
  </si>
  <si>
    <t>y'</t>
  </si>
  <si>
    <t xml:space="preserve"> y''-(6/x)*y'+(4+2x^2)*y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</si>
</sst>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P21" sqref="P21"/>
    </sheetView>
  </sheetViews>
  <sheetFormatPr defaultColWidth="9.00390625" defaultRowHeight="12.75"/>
  <sheetData>
    <row r="1" spans="1:4" ht="12.75">
      <c r="A1" t="s">
        <v>13</v>
      </c>
      <c r="B1">
        <v>-2</v>
      </c>
      <c r="D1" t="s">
        <v>16</v>
      </c>
    </row>
    <row r="2" spans="1:5" ht="12.75">
      <c r="A2" t="s">
        <v>14</v>
      </c>
      <c r="B2">
        <v>-1</v>
      </c>
      <c r="D2" s="7" t="s">
        <v>13</v>
      </c>
      <c r="E2">
        <v>0</v>
      </c>
    </row>
    <row r="3" spans="1:5" ht="12.75">
      <c r="A3" t="s">
        <v>15</v>
      </c>
      <c r="B3">
        <v>10</v>
      </c>
      <c r="D3" s="7" t="s">
        <v>14</v>
      </c>
      <c r="E3">
        <v>-1</v>
      </c>
    </row>
    <row r="4" spans="1:2" ht="12.75">
      <c r="A4" t="s">
        <v>0</v>
      </c>
      <c r="B4">
        <f>(b-a)/N</f>
        <v>0.1</v>
      </c>
    </row>
    <row r="6" spans="1:16" ht="1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3" t="s">
        <v>10</v>
      </c>
      <c r="K6" s="3" t="s">
        <v>11</v>
      </c>
      <c r="L6" s="3" t="s">
        <v>12</v>
      </c>
      <c r="N6" s="8" t="s">
        <v>17</v>
      </c>
      <c r="O6" s="8" t="s">
        <v>18</v>
      </c>
      <c r="P6" t="s">
        <v>19</v>
      </c>
    </row>
    <row r="7" spans="1:12" ht="15">
      <c r="A7" s="4">
        <v>0</v>
      </c>
      <c r="B7" s="5">
        <f>a</f>
        <v>-2</v>
      </c>
      <c r="C7" s="5">
        <f>J7/h^2-K7/2/h</f>
        <v>84.99999999999999</v>
      </c>
      <c r="D7" s="5">
        <v>1</v>
      </c>
      <c r="E7" s="5">
        <v>0</v>
      </c>
      <c r="F7" s="5">
        <f>-E7/D7</f>
        <v>0</v>
      </c>
      <c r="G7" s="5">
        <v>-2</v>
      </c>
      <c r="H7" s="5">
        <f>alfa/D7</f>
        <v>0</v>
      </c>
      <c r="I7" s="5">
        <f aca="true" t="shared" si="0" ref="I7:I15">F7*I8+H7</f>
        <v>0</v>
      </c>
      <c r="J7" s="6">
        <v>1</v>
      </c>
      <c r="K7" s="6">
        <f>-6/B7</f>
        <v>3</v>
      </c>
      <c r="L7" s="6">
        <f>4+2*B7^2</f>
        <v>12</v>
      </c>
    </row>
    <row r="8" spans="1:16" ht="15">
      <c r="A8" s="4">
        <v>1</v>
      </c>
      <c r="B8" s="5">
        <f>$B$7+A8*h</f>
        <v>-1.9</v>
      </c>
      <c r="C8" s="5">
        <f aca="true" t="shared" si="1" ref="C8:C16">J8/h^2-K8/2/h</f>
        <v>84.21052631578947</v>
      </c>
      <c r="D8" s="5">
        <f>-2*J8/h^2+L8</f>
        <v>-188.77999999999997</v>
      </c>
      <c r="E8" s="5">
        <f>J8/h^2+K8/2/h</f>
        <v>115.7894736842105</v>
      </c>
      <c r="F8" s="5">
        <f>-E8/(C8*F7+D8)</f>
        <v>0.6133566780602316</v>
      </c>
      <c r="G8" s="5">
        <v>-2</v>
      </c>
      <c r="H8" s="5">
        <f>(G8-C8*H7)/(C8*F7+D8)</f>
        <v>0.010594342621040366</v>
      </c>
      <c r="I8" s="5">
        <f t="shared" si="0"/>
        <v>-0.9625263367291084</v>
      </c>
      <c r="J8" s="6">
        <v>1</v>
      </c>
      <c r="K8" s="6">
        <f aca="true" t="shared" si="2" ref="K8:K17">-6/B8</f>
        <v>3.1578947368421053</v>
      </c>
      <c r="L8" s="6">
        <f aca="true" t="shared" si="3" ref="L8:L17">4+2*B8^2</f>
        <v>11.219999999999999</v>
      </c>
      <c r="N8">
        <f>(I9-2*I8+I7)/h^2</f>
        <v>33.850325750062545</v>
      </c>
      <c r="O8">
        <f>(I9-I7)/2/h</f>
        <v>-7.932747079787956</v>
      </c>
      <c r="P8">
        <f>N8-(6/B8)*O8+(4+2*B8^2)*I8</f>
        <v>-2.0000000000000178</v>
      </c>
    </row>
    <row r="9" spans="1:16" ht="15">
      <c r="A9" s="4">
        <v>2</v>
      </c>
      <c r="B9" s="5">
        <f aca="true" t="shared" si="4" ref="B9:B17">$B$7+A9*h</f>
        <v>-1.8</v>
      </c>
      <c r="C9" s="5">
        <f t="shared" si="1"/>
        <v>83.33333333333331</v>
      </c>
      <c r="D9" s="5">
        <f aca="true" t="shared" si="5" ref="D9:D16">-2*J9/h^2+L9</f>
        <v>-189.51999999999998</v>
      </c>
      <c r="E9" s="5">
        <f aca="true" t="shared" si="6" ref="E9:E17">J9/h^2+K9/2/h</f>
        <v>116.66666666666666</v>
      </c>
      <c r="F9" s="5">
        <f aca="true" t="shared" si="7" ref="F9:F16">-E9/(C9*F8+D9)</f>
        <v>0.8429249553574425</v>
      </c>
      <c r="G9" s="5">
        <v>-2</v>
      </c>
      <c r="H9" s="5">
        <f aca="true" t="shared" si="8" ref="H9:H16">(G9-C9*H8)/(C9*F8+D9)</f>
        <v>0.020828881935328943</v>
      </c>
      <c r="I9" s="5">
        <f t="shared" si="0"/>
        <v>-1.5865494159575912</v>
      </c>
      <c r="J9" s="6">
        <v>1</v>
      </c>
      <c r="K9" s="6">
        <f t="shared" si="2"/>
        <v>3.333333333333333</v>
      </c>
      <c r="L9" s="6">
        <f t="shared" si="3"/>
        <v>10.48</v>
      </c>
      <c r="N9">
        <f aca="true" t="shared" si="9" ref="N9:N16">(I10-2*I9+I8)/h^2</f>
        <v>30.36669187444429</v>
      </c>
      <c r="O9">
        <f aca="true" t="shared" si="10" ref="O9:O16">(I10-I8)/2/h</f>
        <v>-4.7218961985626136</v>
      </c>
      <c r="P9">
        <f aca="true" t="shared" si="11" ref="P9:P16">N9-(6/B9)*O9+(4+2*B9^2)*I9</f>
        <v>-1.9999999999999805</v>
      </c>
    </row>
    <row r="10" spans="1:16" ht="15">
      <c r="A10" s="4">
        <v>3</v>
      </c>
      <c r="B10" s="5">
        <f t="shared" si="4"/>
        <v>-1.7</v>
      </c>
      <c r="C10" s="5">
        <f t="shared" si="1"/>
        <v>82.35294117647058</v>
      </c>
      <c r="D10" s="5">
        <f t="shared" si="5"/>
        <v>-190.21999999999997</v>
      </c>
      <c r="E10" s="5">
        <f t="shared" si="6"/>
        <v>117.64705882352939</v>
      </c>
      <c r="F10" s="5">
        <f t="shared" si="7"/>
        <v>0.9738781235963498</v>
      </c>
      <c r="G10" s="5">
        <v>-2</v>
      </c>
      <c r="H10" s="5">
        <f t="shared" si="8"/>
        <v>0.03075528282018959</v>
      </c>
      <c r="I10" s="5">
        <f t="shared" si="0"/>
        <v>-1.9069055764416312</v>
      </c>
      <c r="J10" s="6">
        <v>1</v>
      </c>
      <c r="K10" s="6">
        <f t="shared" si="2"/>
        <v>3.5294117647058822</v>
      </c>
      <c r="L10" s="6">
        <f t="shared" si="3"/>
        <v>9.78</v>
      </c>
      <c r="N10">
        <f t="shared" si="9"/>
        <v>23.762790871480473</v>
      </c>
      <c r="O10">
        <f t="shared" si="10"/>
        <v>-2.015422061266375</v>
      </c>
      <c r="P10">
        <f t="shared" si="11"/>
        <v>-2.0000000000000036</v>
      </c>
    </row>
    <row r="11" spans="1:16" ht="15">
      <c r="A11" s="4">
        <v>4</v>
      </c>
      <c r="B11" s="5">
        <f t="shared" si="4"/>
        <v>-1.6</v>
      </c>
      <c r="C11" s="5">
        <f t="shared" si="1"/>
        <v>81.24999999999999</v>
      </c>
      <c r="D11" s="5">
        <f t="shared" si="5"/>
        <v>-190.87999999999997</v>
      </c>
      <c r="E11" s="5">
        <f t="shared" si="6"/>
        <v>118.74999999999999</v>
      </c>
      <c r="F11" s="5">
        <f t="shared" si="7"/>
        <v>1.062616976354008</v>
      </c>
      <c r="G11" s="5">
        <v>-2</v>
      </c>
      <c r="H11" s="5">
        <f t="shared" si="8"/>
        <v>0.040257449774642726</v>
      </c>
      <c r="I11" s="5">
        <f t="shared" si="0"/>
        <v>-1.9896338282108663</v>
      </c>
      <c r="J11" s="6">
        <v>1</v>
      </c>
      <c r="K11" s="6">
        <f t="shared" si="2"/>
        <v>3.75</v>
      </c>
      <c r="L11" s="6">
        <f t="shared" si="3"/>
        <v>9.120000000000001</v>
      </c>
      <c r="N11">
        <f t="shared" si="9"/>
        <v>16.208648382845876</v>
      </c>
      <c r="O11">
        <f t="shared" si="10"/>
        <v>-0.01685009855005859</v>
      </c>
      <c r="P11">
        <f t="shared" si="11"/>
        <v>-1.9999999999999467</v>
      </c>
    </row>
    <row r="12" spans="1:16" ht="15">
      <c r="A12" s="4">
        <v>5</v>
      </c>
      <c r="B12" s="5">
        <f t="shared" si="4"/>
        <v>-1.5</v>
      </c>
      <c r="C12" s="5">
        <f t="shared" si="1"/>
        <v>79.99999999999999</v>
      </c>
      <c r="D12" s="5">
        <f t="shared" si="5"/>
        <v>-191.49999999999997</v>
      </c>
      <c r="E12" s="5">
        <f t="shared" si="6"/>
        <v>119.99999999999999</v>
      </c>
      <c r="F12" s="5">
        <f t="shared" si="7"/>
        <v>1.1268595800376728</v>
      </c>
      <c r="G12" s="5">
        <v>-2</v>
      </c>
      <c r="H12" s="5">
        <f t="shared" si="8"/>
        <v>0.04902398829825561</v>
      </c>
      <c r="I12" s="5">
        <f t="shared" si="0"/>
        <v>-1.9102755961516429</v>
      </c>
      <c r="J12" s="6">
        <v>1</v>
      </c>
      <c r="K12" s="6">
        <f t="shared" si="2"/>
        <v>4</v>
      </c>
      <c r="L12" s="6">
        <f t="shared" si="3"/>
        <v>8.5</v>
      </c>
      <c r="N12">
        <f t="shared" si="9"/>
        <v>9.219177737433368</v>
      </c>
      <c r="O12">
        <f t="shared" si="10"/>
        <v>1.2545412074639017</v>
      </c>
      <c r="P12">
        <f t="shared" si="11"/>
        <v>-1.9999999999999911</v>
      </c>
    </row>
    <row r="13" spans="1:16" ht="15">
      <c r="A13" s="4">
        <v>6</v>
      </c>
      <c r="B13" s="5">
        <f t="shared" si="4"/>
        <v>-1.4</v>
      </c>
      <c r="C13" s="5">
        <f t="shared" si="1"/>
        <v>78.57142857142856</v>
      </c>
      <c r="D13" s="5">
        <f t="shared" si="5"/>
        <v>-192.07999999999998</v>
      </c>
      <c r="E13" s="5">
        <f t="shared" si="6"/>
        <v>121.42857142857142</v>
      </c>
      <c r="F13" s="5">
        <f t="shared" si="7"/>
        <v>1.1727579676749293</v>
      </c>
      <c r="G13" s="5">
        <v>-2</v>
      </c>
      <c r="H13" s="5">
        <f t="shared" si="8"/>
        <v>0.0565175430983988</v>
      </c>
      <c r="I13" s="5">
        <f t="shared" si="0"/>
        <v>-1.738725586718086</v>
      </c>
      <c r="J13" s="6">
        <v>1</v>
      </c>
      <c r="K13" s="6">
        <f t="shared" si="2"/>
        <v>4.285714285714286</v>
      </c>
      <c r="L13" s="6">
        <f t="shared" si="3"/>
        <v>7.92</v>
      </c>
      <c r="N13">
        <f t="shared" si="9"/>
        <v>3.6388169055980626</v>
      </c>
      <c r="O13">
        <f t="shared" si="10"/>
        <v>1.8974409396154723</v>
      </c>
      <c r="P13">
        <f t="shared" si="11"/>
        <v>-2.0000000000000124</v>
      </c>
    </row>
    <row r="14" spans="1:16" ht="15">
      <c r="A14" s="4">
        <v>7</v>
      </c>
      <c r="B14" s="5">
        <f t="shared" si="4"/>
        <v>-1.2999999999999998</v>
      </c>
      <c r="C14" s="5">
        <f t="shared" si="1"/>
        <v>76.9230769230769</v>
      </c>
      <c r="D14" s="5">
        <f t="shared" si="5"/>
        <v>-192.61999999999998</v>
      </c>
      <c r="E14" s="5">
        <f t="shared" si="6"/>
        <v>123.07692307692307</v>
      </c>
      <c r="F14" s="5">
        <f t="shared" si="7"/>
        <v>1.2018309603311115</v>
      </c>
      <c r="G14" s="5">
        <v>-2</v>
      </c>
      <c r="H14" s="5">
        <f t="shared" si="8"/>
        <v>0.06198258629132031</v>
      </c>
      <c r="I14" s="5">
        <f t="shared" si="0"/>
        <v>-1.5307874082285484</v>
      </c>
      <c r="J14" s="6">
        <v>1</v>
      </c>
      <c r="K14" s="6">
        <f t="shared" si="2"/>
        <v>4.615384615384616</v>
      </c>
      <c r="L14" s="6">
        <f t="shared" si="3"/>
        <v>7.379999999999999</v>
      </c>
      <c r="N14">
        <f t="shared" si="9"/>
        <v>-0.24369769676721992</v>
      </c>
      <c r="O14">
        <f t="shared" si="10"/>
        <v>2.0671969000570143</v>
      </c>
      <c r="P14">
        <f t="shared" si="11"/>
        <v>-1.9999999999999911</v>
      </c>
    </row>
    <row r="15" spans="1:16" ht="15">
      <c r="A15" s="4">
        <v>8</v>
      </c>
      <c r="B15" s="5">
        <f t="shared" si="4"/>
        <v>-1.2</v>
      </c>
      <c r="C15" s="5">
        <f t="shared" si="1"/>
        <v>74.99999999999999</v>
      </c>
      <c r="D15" s="5">
        <f t="shared" si="5"/>
        <v>-193.11999999999998</v>
      </c>
      <c r="E15" s="5">
        <f t="shared" si="6"/>
        <v>124.99999999999999</v>
      </c>
      <c r="F15" s="5">
        <f t="shared" si="7"/>
        <v>1.213796363211128</v>
      </c>
      <c r="G15" s="5">
        <v>-2</v>
      </c>
      <c r="H15" s="5">
        <f t="shared" si="8"/>
        <v>0.06456128450507274</v>
      </c>
      <c r="I15" s="5">
        <f t="shared" si="0"/>
        <v>-1.325286206706683</v>
      </c>
      <c r="J15" s="6">
        <v>1</v>
      </c>
      <c r="K15" s="6">
        <f t="shared" si="2"/>
        <v>5</v>
      </c>
      <c r="L15" s="6">
        <f t="shared" si="3"/>
        <v>6.88</v>
      </c>
      <c r="N15">
        <f t="shared" si="9"/>
        <v>-2.525672779161025</v>
      </c>
      <c r="O15">
        <f t="shared" si="10"/>
        <v>1.9287283762606022</v>
      </c>
      <c r="P15">
        <f t="shared" si="11"/>
        <v>-1.999999999999993</v>
      </c>
    </row>
    <row r="16" spans="1:16" ht="15">
      <c r="A16" s="4">
        <v>9</v>
      </c>
      <c r="B16" s="5">
        <f t="shared" si="4"/>
        <v>-1.1</v>
      </c>
      <c r="C16" s="5">
        <f t="shared" si="1"/>
        <v>72.72727272727272</v>
      </c>
      <c r="D16" s="5">
        <f t="shared" si="5"/>
        <v>-193.57999999999998</v>
      </c>
      <c r="E16" s="5">
        <f t="shared" si="6"/>
        <v>127.27272727272725</v>
      </c>
      <c r="F16" s="5">
        <f t="shared" si="7"/>
        <v>1.2086231016751234</v>
      </c>
      <c r="G16" s="5">
        <v>-2</v>
      </c>
      <c r="H16" s="5">
        <f t="shared" si="8"/>
        <v>0.06358136869869543</v>
      </c>
      <c r="I16" s="5">
        <f>F16*I17+H16</f>
        <v>-1.145041732976428</v>
      </c>
      <c r="J16" s="6">
        <v>1</v>
      </c>
      <c r="K16" s="6">
        <f t="shared" si="2"/>
        <v>5.454545454545454</v>
      </c>
      <c r="L16" s="6">
        <f t="shared" si="3"/>
        <v>6.42</v>
      </c>
      <c r="N16">
        <f t="shared" si="9"/>
        <v>-3.5202740753827113</v>
      </c>
      <c r="O16">
        <f t="shared" si="10"/>
        <v>1.6264310335334153</v>
      </c>
      <c r="P16">
        <f t="shared" si="11"/>
        <v>-2.000000000000022</v>
      </c>
    </row>
    <row r="17" spans="1:12" ht="15">
      <c r="A17" s="4">
        <v>10</v>
      </c>
      <c r="B17" s="5">
        <f t="shared" si="4"/>
        <v>-1</v>
      </c>
      <c r="C17" s="5">
        <v>0</v>
      </c>
      <c r="D17" s="5">
        <v>1</v>
      </c>
      <c r="E17" s="5">
        <f t="shared" si="6"/>
        <v>130</v>
      </c>
      <c r="F17" s="5">
        <v>0</v>
      </c>
      <c r="G17" s="5">
        <v>-2</v>
      </c>
      <c r="H17" s="5">
        <f>beta/D17</f>
        <v>-1</v>
      </c>
      <c r="I17" s="5">
        <f>H17</f>
        <v>-1</v>
      </c>
      <c r="J17" s="6">
        <v>1</v>
      </c>
      <c r="K17" s="6">
        <f t="shared" si="2"/>
        <v>6</v>
      </c>
      <c r="L17" s="6">
        <f t="shared" si="3"/>
        <v>6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Mankind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2011-10-04T08:31:56Z</dcterms:created>
  <dcterms:modified xsi:type="dcterms:W3CDTF">2011-10-04T10:38:19Z</dcterms:modified>
  <cp:category/>
  <cp:version/>
  <cp:contentType/>
  <cp:contentStatus/>
</cp:coreProperties>
</file>